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PHÒNG TIN HOC - CÔNG BÁO\NĂM 2023\ĐANG TẢI CÔNG BAO ĐIÊN TỬ\KẾ HOẠCH\THÁNG 8\KH 204\"/>
    </mc:Choice>
  </mc:AlternateContent>
  <xr:revisionPtr revIDLastSave="0" documentId="8_{813C9100-E00F-4C04-9370-63790909ADF6}" xr6:coauthVersionLast="45" xr6:coauthVersionMax="45" xr10:uidLastSave="{00000000-0000-0000-0000-000000000000}"/>
  <bookViews>
    <workbookView xWindow="-120" yWindow="-120" windowWidth="24240" windowHeight="13140" activeTab="1" xr2:uid="{00000000-000D-0000-FFFF-FFFF00000000}"/>
  </bookViews>
  <sheets>
    <sheet name="Biểu 1" sheetId="1" r:id="rId1"/>
    <sheet name="Biểu 2" sheetId="2" r:id="rId2"/>
  </sheets>
  <definedNames>
    <definedName name="_xlnm.Print_Area" localSheetId="0">'Biểu 1'!$A$3:$T$296</definedName>
    <definedName name="_xlnm.Print_Titles" localSheetId="0">'Biểu 1'!$5:$8</definedName>
    <definedName name="_xlnm.Print_Titles" localSheetId="1">'Biểu 2'!$5:$5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2" l="1"/>
  <c r="N132" i="1" l="1"/>
  <c r="N133" i="1"/>
  <c r="N134" i="1"/>
  <c r="N135" i="1"/>
  <c r="N136" i="1"/>
  <c r="N137" i="1"/>
  <c r="N131" i="1"/>
  <c r="N55" i="1"/>
  <c r="N56" i="1"/>
  <c r="N57" i="1"/>
  <c r="N58" i="1"/>
  <c r="N59" i="1"/>
  <c r="N60" i="1"/>
  <c r="N61" i="1"/>
  <c r="N54" i="1"/>
  <c r="N49" i="1"/>
  <c r="N50" i="1"/>
  <c r="N51" i="1"/>
  <c r="N52" i="1"/>
  <c r="N48" i="1"/>
  <c r="N284" i="1" l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83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15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198" i="1"/>
  <c r="G197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83" i="1"/>
  <c r="G282" i="1"/>
  <c r="F266" i="1"/>
  <c r="F181" i="1"/>
  <c r="D197" i="1"/>
  <c r="E197" i="1"/>
  <c r="H197" i="1"/>
  <c r="I197" i="1"/>
  <c r="J197" i="1"/>
  <c r="M197" i="1"/>
  <c r="P197" i="1"/>
  <c r="D180" i="1"/>
  <c r="E180" i="1"/>
  <c r="G180" i="1"/>
  <c r="H180" i="1"/>
  <c r="I180" i="1"/>
  <c r="J180" i="1"/>
  <c r="O180" i="1"/>
  <c r="P180" i="1"/>
  <c r="C140" i="1"/>
  <c r="C141" i="1"/>
  <c r="C142" i="1"/>
  <c r="C143" i="1"/>
  <c r="C144" i="1"/>
  <c r="C145" i="1"/>
  <c r="C146" i="1"/>
  <c r="C147" i="1"/>
  <c r="C148" i="1"/>
  <c r="C149" i="1"/>
  <c r="C139" i="1"/>
  <c r="C116" i="1"/>
  <c r="C117" i="1"/>
  <c r="C118" i="1"/>
  <c r="C119" i="1"/>
  <c r="C120" i="1"/>
  <c r="C115" i="1"/>
  <c r="C41" i="1"/>
  <c r="C42" i="1"/>
  <c r="C43" i="1"/>
  <c r="C44" i="1"/>
  <c r="C45" i="1"/>
  <c r="C46" i="1"/>
  <c r="C40" i="1"/>
  <c r="D14" i="1"/>
  <c r="C181" i="1"/>
  <c r="C160" i="1"/>
  <c r="C161" i="1"/>
  <c r="C162" i="1"/>
  <c r="C163" i="1"/>
  <c r="C159" i="1"/>
  <c r="C132" i="1"/>
  <c r="C133" i="1"/>
  <c r="C134" i="1"/>
  <c r="C135" i="1"/>
  <c r="C136" i="1"/>
  <c r="C137" i="1"/>
  <c r="C131" i="1"/>
  <c r="F197" i="1" l="1"/>
  <c r="N214" i="1"/>
  <c r="M248" i="1"/>
  <c r="M231" i="1"/>
  <c r="M176" i="1"/>
  <c r="M165" i="1"/>
  <c r="M158" i="1"/>
  <c r="M150" i="1"/>
  <c r="M130" i="1"/>
  <c r="M122" i="1"/>
  <c r="M114" i="1"/>
  <c r="M97" i="1"/>
  <c r="M92" i="1"/>
  <c r="M85" i="1"/>
  <c r="M76" i="1"/>
  <c r="M71" i="1"/>
  <c r="M62" i="1"/>
  <c r="M47" i="1"/>
  <c r="M39" i="1"/>
  <c r="M35" i="1"/>
  <c r="M25" i="1"/>
  <c r="M14" i="1"/>
  <c r="D130" i="1"/>
  <c r="C130" i="1"/>
  <c r="M164" i="1" l="1"/>
  <c r="M179" i="1"/>
  <c r="M11" i="1"/>
  <c r="S15" i="1"/>
  <c r="S16" i="1"/>
  <c r="S17" i="1"/>
  <c r="S18" i="1"/>
  <c r="S19" i="1"/>
  <c r="S20" i="1"/>
  <c r="S21" i="1"/>
  <c r="S22" i="1"/>
  <c r="S23" i="1"/>
  <c r="S24" i="1"/>
  <c r="S26" i="1"/>
  <c r="S27" i="1"/>
  <c r="S28" i="1"/>
  <c r="S29" i="1"/>
  <c r="S30" i="1"/>
  <c r="S31" i="1"/>
  <c r="S32" i="1"/>
  <c r="S33" i="1"/>
  <c r="S34" i="1"/>
  <c r="S36" i="1"/>
  <c r="S37" i="1"/>
  <c r="S38" i="1"/>
  <c r="S40" i="1"/>
  <c r="S41" i="1"/>
  <c r="S42" i="1"/>
  <c r="S43" i="1"/>
  <c r="S44" i="1"/>
  <c r="S45" i="1"/>
  <c r="S46" i="1"/>
  <c r="S48" i="1"/>
  <c r="S49" i="1"/>
  <c r="S50" i="1"/>
  <c r="S51" i="1"/>
  <c r="S52" i="1"/>
  <c r="S54" i="1"/>
  <c r="S55" i="1"/>
  <c r="S56" i="1"/>
  <c r="S57" i="1"/>
  <c r="S58" i="1"/>
  <c r="S59" i="1"/>
  <c r="S60" i="1"/>
  <c r="S61" i="1"/>
  <c r="S63" i="1"/>
  <c r="S64" i="1"/>
  <c r="S65" i="1"/>
  <c r="S66" i="1"/>
  <c r="S67" i="1"/>
  <c r="S68" i="1"/>
  <c r="S69" i="1"/>
  <c r="S70" i="1"/>
  <c r="S72" i="1"/>
  <c r="S73" i="1"/>
  <c r="S74" i="1"/>
  <c r="S75" i="1"/>
  <c r="S77" i="1"/>
  <c r="S78" i="1"/>
  <c r="S79" i="1"/>
  <c r="S80" i="1"/>
  <c r="S81" i="1"/>
  <c r="S82" i="1"/>
  <c r="S83" i="1"/>
  <c r="S84" i="1"/>
  <c r="S86" i="1"/>
  <c r="S87" i="1"/>
  <c r="S88" i="1"/>
  <c r="S89" i="1"/>
  <c r="S90" i="1"/>
  <c r="S91" i="1"/>
  <c r="S93" i="1"/>
  <c r="S94" i="1"/>
  <c r="S95" i="1"/>
  <c r="S96" i="1"/>
  <c r="S98" i="1"/>
  <c r="S99" i="1"/>
  <c r="S100" i="1"/>
  <c r="S101" i="1"/>
  <c r="S102" i="1"/>
  <c r="S103" i="1"/>
  <c r="S104" i="1"/>
  <c r="S106" i="1"/>
  <c r="S107" i="1"/>
  <c r="S108" i="1"/>
  <c r="S109" i="1"/>
  <c r="S110" i="1"/>
  <c r="S111" i="1"/>
  <c r="S112" i="1"/>
  <c r="S113" i="1"/>
  <c r="S114" i="1"/>
  <c r="S123" i="1"/>
  <c r="S124" i="1"/>
  <c r="S125" i="1"/>
  <c r="S126" i="1"/>
  <c r="S127" i="1"/>
  <c r="S128" i="1"/>
  <c r="S129" i="1"/>
  <c r="S131" i="1"/>
  <c r="S132" i="1"/>
  <c r="S133" i="1"/>
  <c r="S134" i="1"/>
  <c r="S135" i="1"/>
  <c r="S136" i="1"/>
  <c r="S137" i="1"/>
  <c r="S139" i="1"/>
  <c r="S140" i="1"/>
  <c r="S141" i="1"/>
  <c r="S142" i="1"/>
  <c r="S143" i="1"/>
  <c r="S144" i="1"/>
  <c r="S145" i="1"/>
  <c r="S146" i="1"/>
  <c r="S147" i="1"/>
  <c r="S148" i="1"/>
  <c r="S149" i="1"/>
  <c r="S151" i="1"/>
  <c r="S152" i="1"/>
  <c r="S153" i="1"/>
  <c r="S154" i="1"/>
  <c r="S155" i="1"/>
  <c r="S156" i="1"/>
  <c r="S157" i="1"/>
  <c r="S159" i="1"/>
  <c r="S160" i="1"/>
  <c r="S161" i="1"/>
  <c r="S162" i="1"/>
  <c r="S163" i="1"/>
  <c r="S167" i="1"/>
  <c r="S168" i="1"/>
  <c r="S169" i="1"/>
  <c r="S170" i="1"/>
  <c r="S171" i="1"/>
  <c r="S172" i="1"/>
  <c r="S173" i="1"/>
  <c r="S174" i="1"/>
  <c r="S175" i="1"/>
  <c r="S177" i="1"/>
  <c r="S178" i="1"/>
  <c r="S181" i="1"/>
  <c r="S182" i="1"/>
  <c r="S183" i="1"/>
  <c r="S184" i="1"/>
  <c r="S185" i="1"/>
  <c r="S186" i="1"/>
  <c r="S187" i="1"/>
  <c r="S188" i="1"/>
  <c r="S189" i="1"/>
  <c r="S190" i="1"/>
  <c r="S191" i="1"/>
  <c r="S192" i="1"/>
  <c r="S193" i="1"/>
  <c r="S194" i="1"/>
  <c r="S195" i="1"/>
  <c r="S196" i="1"/>
  <c r="S201" i="1"/>
  <c r="S202" i="1"/>
  <c r="S203" i="1"/>
  <c r="S204" i="1"/>
  <c r="S205" i="1"/>
  <c r="S206" i="1"/>
  <c r="S207" i="1"/>
  <c r="S208" i="1"/>
  <c r="S209" i="1"/>
  <c r="S210" i="1"/>
  <c r="S211" i="1"/>
  <c r="S212" i="1"/>
  <c r="S213" i="1"/>
  <c r="S218" i="1"/>
  <c r="S219" i="1"/>
  <c r="S220" i="1"/>
  <c r="S221" i="1"/>
  <c r="S222" i="1"/>
  <c r="S223" i="1"/>
  <c r="S224" i="1"/>
  <c r="S225" i="1"/>
  <c r="S226" i="1"/>
  <c r="S227" i="1"/>
  <c r="S228" i="1"/>
  <c r="S229" i="1"/>
  <c r="S230" i="1"/>
  <c r="S232" i="1"/>
  <c r="S233" i="1"/>
  <c r="S234" i="1"/>
  <c r="S235" i="1"/>
  <c r="S236" i="1"/>
  <c r="S237" i="1"/>
  <c r="S238" i="1"/>
  <c r="S239" i="1"/>
  <c r="S240" i="1"/>
  <c r="S241" i="1"/>
  <c r="S242" i="1"/>
  <c r="S243" i="1"/>
  <c r="S244" i="1"/>
  <c r="S245" i="1"/>
  <c r="S246" i="1"/>
  <c r="S247" i="1"/>
  <c r="S252" i="1"/>
  <c r="S253" i="1"/>
  <c r="S254" i="1"/>
  <c r="S255" i="1"/>
  <c r="S256" i="1"/>
  <c r="S257" i="1"/>
  <c r="S258" i="1"/>
  <c r="S259" i="1"/>
  <c r="S260" i="1"/>
  <c r="S261" i="1"/>
  <c r="S262" i="1"/>
  <c r="S263" i="1"/>
  <c r="S264" i="1"/>
  <c r="S266" i="1"/>
  <c r="S267" i="1"/>
  <c r="S268" i="1"/>
  <c r="S269" i="1"/>
  <c r="S270" i="1"/>
  <c r="S271" i="1"/>
  <c r="S272" i="1"/>
  <c r="S273" i="1"/>
  <c r="S274" i="1"/>
  <c r="S275" i="1"/>
  <c r="S276" i="1"/>
  <c r="S277" i="1"/>
  <c r="S278" i="1"/>
  <c r="S279" i="1"/>
  <c r="S280" i="1"/>
  <c r="S281" i="1"/>
  <c r="S283" i="1"/>
  <c r="S284" i="1"/>
  <c r="S285" i="1"/>
  <c r="S286" i="1"/>
  <c r="S287" i="1"/>
  <c r="S288" i="1"/>
  <c r="S289" i="1"/>
  <c r="S290" i="1"/>
  <c r="S291" i="1"/>
  <c r="S292" i="1"/>
  <c r="S293" i="1"/>
  <c r="S294" i="1"/>
  <c r="S295" i="1"/>
  <c r="S296" i="1"/>
  <c r="S12" i="1"/>
  <c r="S13" i="1"/>
  <c r="P282" i="1"/>
  <c r="P265" i="1"/>
  <c r="P248" i="1"/>
  <c r="P231" i="1"/>
  <c r="P214" i="1"/>
  <c r="P176" i="1"/>
  <c r="P166" i="1"/>
  <c r="P165" i="1" s="1"/>
  <c r="P158" i="1"/>
  <c r="P150" i="1"/>
  <c r="P138" i="1"/>
  <c r="P130" i="1"/>
  <c r="P122" i="1"/>
  <c r="P114" i="1"/>
  <c r="P105" i="1"/>
  <c r="P97" i="1"/>
  <c r="P92" i="1"/>
  <c r="P85" i="1"/>
  <c r="P76" i="1"/>
  <c r="P71" i="1"/>
  <c r="P62" i="1"/>
  <c r="P53" i="1"/>
  <c r="P47" i="1"/>
  <c r="P39" i="1"/>
  <c r="P35" i="1"/>
  <c r="P25" i="1"/>
  <c r="P14" i="1"/>
  <c r="S197" i="1" l="1"/>
  <c r="S180" i="1"/>
  <c r="S176" i="1"/>
  <c r="S158" i="1"/>
  <c r="P164" i="1"/>
  <c r="P11" i="1" s="1"/>
  <c r="P10" i="1" s="1"/>
  <c r="P179" i="1"/>
  <c r="S53" i="1"/>
  <c r="S39" i="1"/>
  <c r="S25" i="1"/>
  <c r="M10" i="1"/>
  <c r="S35" i="1"/>
  <c r="S231" i="1"/>
  <c r="S214" i="1"/>
  <c r="S105" i="1"/>
  <c r="S92" i="1"/>
  <c r="S282" i="1"/>
  <c r="S138" i="1"/>
  <c r="S166" i="1"/>
  <c r="S165" i="1" s="1"/>
  <c r="S164" i="1" s="1"/>
  <c r="S150" i="1"/>
  <c r="S76" i="1"/>
  <c r="S62" i="1"/>
  <c r="S47" i="1"/>
  <c r="S122" i="1"/>
  <c r="S265" i="1"/>
  <c r="S248" i="1"/>
  <c r="S85" i="1"/>
  <c r="S71" i="1"/>
  <c r="S97" i="1"/>
  <c r="S130" i="1"/>
  <c r="S14" i="1"/>
  <c r="S179" i="1" l="1"/>
  <c r="S11" i="1"/>
  <c r="S10" i="1" s="1"/>
  <c r="C78" i="1"/>
  <c r="C79" i="1"/>
  <c r="C80" i="1"/>
  <c r="C81" i="1"/>
  <c r="C82" i="1"/>
  <c r="C83" i="1"/>
  <c r="C84" i="1"/>
  <c r="R268" i="1" l="1"/>
  <c r="Q268" i="1" s="1"/>
  <c r="R267" i="1"/>
  <c r="Q267" i="1" s="1"/>
  <c r="R266" i="1"/>
  <c r="Q266" i="1" s="1"/>
  <c r="N268" i="1"/>
  <c r="N267" i="1"/>
  <c r="N266" i="1"/>
  <c r="F268" i="1"/>
  <c r="F267" i="1"/>
  <c r="D265" i="1"/>
  <c r="E265" i="1"/>
  <c r="G265" i="1"/>
  <c r="I265" i="1"/>
  <c r="J265" i="1"/>
  <c r="O265" i="1"/>
  <c r="H269" i="1"/>
  <c r="C268" i="1"/>
  <c r="C267" i="1"/>
  <c r="C266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69" i="1"/>
  <c r="Q251" i="1"/>
  <c r="Q250" i="1"/>
  <c r="Q249" i="1"/>
  <c r="N251" i="1"/>
  <c r="N250" i="1"/>
  <c r="N249" i="1"/>
  <c r="F251" i="1"/>
  <c r="F250" i="1"/>
  <c r="F249" i="1"/>
  <c r="D248" i="1"/>
  <c r="E248" i="1"/>
  <c r="G248" i="1"/>
  <c r="H248" i="1"/>
  <c r="I248" i="1"/>
  <c r="J248" i="1"/>
  <c r="O248" i="1"/>
  <c r="C251" i="1"/>
  <c r="C250" i="1"/>
  <c r="C249" i="1"/>
  <c r="H265" i="1" l="1"/>
  <c r="C265" i="1"/>
  <c r="N200" i="1"/>
  <c r="N199" i="1"/>
  <c r="N198" i="1"/>
  <c r="Q217" i="1"/>
  <c r="Q216" i="1"/>
  <c r="Q215" i="1"/>
  <c r="F217" i="1"/>
  <c r="F216" i="1"/>
  <c r="F215" i="1"/>
  <c r="C217" i="1"/>
  <c r="C216" i="1"/>
  <c r="C215" i="1"/>
  <c r="D214" i="1"/>
  <c r="E214" i="1"/>
  <c r="G214" i="1"/>
  <c r="H214" i="1"/>
  <c r="I214" i="1"/>
  <c r="J214" i="1"/>
  <c r="L214" i="1"/>
  <c r="O214" i="1"/>
  <c r="R73" i="1" l="1"/>
  <c r="R74" i="1"/>
  <c r="R75" i="1"/>
  <c r="R72" i="1"/>
  <c r="Q73" i="1"/>
  <c r="C200" i="1"/>
  <c r="C199" i="1"/>
  <c r="C198" i="1"/>
  <c r="K282" i="1" l="1"/>
  <c r="L179" i="1" l="1"/>
  <c r="K179" i="1"/>
  <c r="K176" i="1"/>
  <c r="L176" i="1"/>
  <c r="H176" i="1"/>
  <c r="I176" i="1"/>
  <c r="J176" i="1"/>
  <c r="K166" i="1"/>
  <c r="K165" i="1" s="1"/>
  <c r="L166" i="1"/>
  <c r="K150" i="1"/>
  <c r="K138" i="1"/>
  <c r="K122" i="1"/>
  <c r="L114" i="1"/>
  <c r="L92" i="1"/>
  <c r="L53" i="1"/>
  <c r="L39" i="1"/>
  <c r="L35" i="1"/>
  <c r="L25" i="1"/>
  <c r="K105" i="1"/>
  <c r="K92" i="1"/>
  <c r="K85" i="1"/>
  <c r="K76" i="1"/>
  <c r="K62" i="1"/>
  <c r="K47" i="1"/>
  <c r="K39" i="1"/>
  <c r="K25" i="1"/>
  <c r="K164" i="1" l="1"/>
  <c r="K11" i="1"/>
  <c r="K10" i="1" s="1"/>
  <c r="L164" i="1"/>
  <c r="L11" i="1"/>
  <c r="L10" i="1" s="1"/>
  <c r="R135" i="1"/>
  <c r="O210" i="1"/>
  <c r="R296" i="1" l="1"/>
  <c r="Q296" i="1" s="1"/>
  <c r="R295" i="1"/>
  <c r="Q295" i="1" s="1"/>
  <c r="R294" i="1"/>
  <c r="Q294" i="1" s="1"/>
  <c r="R293" i="1"/>
  <c r="Q293" i="1" s="1"/>
  <c r="R292" i="1"/>
  <c r="Q292" i="1"/>
  <c r="R291" i="1"/>
  <c r="Q291" i="1"/>
  <c r="R290" i="1"/>
  <c r="Q290" i="1"/>
  <c r="R289" i="1"/>
  <c r="Q289" i="1" s="1"/>
  <c r="R288" i="1"/>
  <c r="Q288" i="1" s="1"/>
  <c r="R287" i="1"/>
  <c r="Q287" i="1"/>
  <c r="R286" i="1"/>
  <c r="Q286" i="1"/>
  <c r="R285" i="1"/>
  <c r="Q285" i="1"/>
  <c r="R284" i="1"/>
  <c r="Q284" i="1" s="1"/>
  <c r="R283" i="1"/>
  <c r="Q283" i="1" s="1"/>
  <c r="R281" i="1"/>
  <c r="Q281" i="1" s="1"/>
  <c r="R280" i="1"/>
  <c r="Q280" i="1" s="1"/>
  <c r="R279" i="1"/>
  <c r="Q279" i="1"/>
  <c r="R278" i="1"/>
  <c r="Q278" i="1"/>
  <c r="R277" i="1"/>
  <c r="Q277" i="1"/>
  <c r="R276" i="1"/>
  <c r="Q276" i="1" s="1"/>
  <c r="R275" i="1"/>
  <c r="Q275" i="1" s="1"/>
  <c r="R274" i="1"/>
  <c r="Q274" i="1"/>
  <c r="R273" i="1"/>
  <c r="Q273" i="1" s="1"/>
  <c r="R272" i="1"/>
  <c r="Q272" i="1" s="1"/>
  <c r="R271" i="1"/>
  <c r="Q271" i="1"/>
  <c r="R270" i="1"/>
  <c r="Q270" i="1"/>
  <c r="R269" i="1"/>
  <c r="R264" i="1"/>
  <c r="Q264" i="1" s="1"/>
  <c r="R263" i="1"/>
  <c r="Q263" i="1" s="1"/>
  <c r="R262" i="1"/>
  <c r="Q262" i="1" s="1"/>
  <c r="R261" i="1"/>
  <c r="Q261" i="1" s="1"/>
  <c r="R260" i="1"/>
  <c r="Q260" i="1" s="1"/>
  <c r="R259" i="1"/>
  <c r="Q259" i="1" s="1"/>
  <c r="R258" i="1"/>
  <c r="Q258" i="1" s="1"/>
  <c r="R257" i="1"/>
  <c r="Q257" i="1" s="1"/>
  <c r="R256" i="1"/>
  <c r="Q256" i="1" s="1"/>
  <c r="R255" i="1"/>
  <c r="Q255" i="1" s="1"/>
  <c r="R254" i="1"/>
  <c r="Q254" i="1" s="1"/>
  <c r="R253" i="1"/>
  <c r="Q253" i="1" s="1"/>
  <c r="R252" i="1"/>
  <c r="R247" i="1"/>
  <c r="Q247" i="1" s="1"/>
  <c r="R246" i="1"/>
  <c r="Q246" i="1" s="1"/>
  <c r="R245" i="1"/>
  <c r="Q245" i="1" s="1"/>
  <c r="R244" i="1"/>
  <c r="Q244" i="1" s="1"/>
  <c r="R243" i="1"/>
  <c r="Q243" i="1" s="1"/>
  <c r="R242" i="1"/>
  <c r="Q242" i="1" s="1"/>
  <c r="R241" i="1"/>
  <c r="Q241" i="1" s="1"/>
  <c r="R240" i="1"/>
  <c r="Q240" i="1" s="1"/>
  <c r="R239" i="1"/>
  <c r="Q239" i="1" s="1"/>
  <c r="R238" i="1"/>
  <c r="Q238" i="1" s="1"/>
  <c r="R237" i="1"/>
  <c r="Q237" i="1" s="1"/>
  <c r="R236" i="1"/>
  <c r="Q236" i="1" s="1"/>
  <c r="R235" i="1"/>
  <c r="Q235" i="1" s="1"/>
  <c r="R234" i="1"/>
  <c r="Q234" i="1" s="1"/>
  <c r="R233" i="1"/>
  <c r="Q233" i="1" s="1"/>
  <c r="R232" i="1"/>
  <c r="Q232" i="1" s="1"/>
  <c r="R230" i="1"/>
  <c r="Q230" i="1" s="1"/>
  <c r="R229" i="1"/>
  <c r="Q229" i="1" s="1"/>
  <c r="R228" i="1"/>
  <c r="Q228" i="1" s="1"/>
  <c r="R227" i="1"/>
  <c r="Q227" i="1" s="1"/>
  <c r="R226" i="1"/>
  <c r="Q226" i="1" s="1"/>
  <c r="R225" i="1"/>
  <c r="Q225" i="1" s="1"/>
  <c r="R224" i="1"/>
  <c r="Q224" i="1" s="1"/>
  <c r="R223" i="1"/>
  <c r="Q223" i="1" s="1"/>
  <c r="R222" i="1"/>
  <c r="Q222" i="1" s="1"/>
  <c r="R221" i="1"/>
  <c r="Q221" i="1" s="1"/>
  <c r="R220" i="1"/>
  <c r="Q220" i="1" s="1"/>
  <c r="R219" i="1"/>
  <c r="Q219" i="1" s="1"/>
  <c r="R218" i="1"/>
  <c r="R210" i="1"/>
  <c r="Q210" i="1" s="1"/>
  <c r="R196" i="1"/>
  <c r="Q196" i="1" s="1"/>
  <c r="R195" i="1"/>
  <c r="Q195" i="1" s="1"/>
  <c r="R194" i="1"/>
  <c r="Q194" i="1" s="1"/>
  <c r="R193" i="1"/>
  <c r="Q193" i="1" s="1"/>
  <c r="R192" i="1"/>
  <c r="Q192" i="1" s="1"/>
  <c r="R191" i="1"/>
  <c r="Q191" i="1" s="1"/>
  <c r="R190" i="1"/>
  <c r="Q190" i="1" s="1"/>
  <c r="R189" i="1"/>
  <c r="Q189" i="1" s="1"/>
  <c r="R188" i="1"/>
  <c r="Q188" i="1" s="1"/>
  <c r="R187" i="1"/>
  <c r="Q187" i="1" s="1"/>
  <c r="R186" i="1"/>
  <c r="Q186" i="1" s="1"/>
  <c r="R185" i="1"/>
  <c r="Q185" i="1" s="1"/>
  <c r="R184" i="1"/>
  <c r="Q184" i="1" s="1"/>
  <c r="R183" i="1"/>
  <c r="Q183" i="1" s="1"/>
  <c r="R182" i="1"/>
  <c r="Q182" i="1" s="1"/>
  <c r="R181" i="1"/>
  <c r="R178" i="1"/>
  <c r="Q178" i="1" s="1"/>
  <c r="R177" i="1"/>
  <c r="Q177" i="1" s="1"/>
  <c r="N178" i="1"/>
  <c r="N177" i="1"/>
  <c r="R175" i="1"/>
  <c r="Q175" i="1" s="1"/>
  <c r="R174" i="1"/>
  <c r="Q174" i="1" s="1"/>
  <c r="R173" i="1"/>
  <c r="Q173" i="1" s="1"/>
  <c r="R172" i="1"/>
  <c r="Q172" i="1" s="1"/>
  <c r="R171" i="1"/>
  <c r="Q171" i="1" s="1"/>
  <c r="R170" i="1"/>
  <c r="Q170" i="1" s="1"/>
  <c r="R169" i="1"/>
  <c r="Q169" i="1" s="1"/>
  <c r="R168" i="1"/>
  <c r="Q168" i="1" s="1"/>
  <c r="R167" i="1"/>
  <c r="Q167" i="1" s="1"/>
  <c r="N175" i="1"/>
  <c r="N174" i="1"/>
  <c r="N173" i="1"/>
  <c r="N172" i="1"/>
  <c r="N171" i="1"/>
  <c r="N170" i="1"/>
  <c r="N169" i="1"/>
  <c r="N168" i="1"/>
  <c r="N167" i="1"/>
  <c r="R163" i="1"/>
  <c r="Q163" i="1" s="1"/>
  <c r="R162" i="1"/>
  <c r="Q162" i="1" s="1"/>
  <c r="R161" i="1"/>
  <c r="Q161" i="1" s="1"/>
  <c r="R160" i="1"/>
  <c r="Q160" i="1" s="1"/>
  <c r="R159" i="1"/>
  <c r="Q159" i="1" s="1"/>
  <c r="R157" i="1"/>
  <c r="Q157" i="1" s="1"/>
  <c r="R156" i="1"/>
  <c r="Q156" i="1" s="1"/>
  <c r="R155" i="1"/>
  <c r="Q155" i="1" s="1"/>
  <c r="R154" i="1"/>
  <c r="Q154" i="1" s="1"/>
  <c r="R153" i="1"/>
  <c r="Q153" i="1" s="1"/>
  <c r="R152" i="1"/>
  <c r="Q152" i="1" s="1"/>
  <c r="R151" i="1"/>
  <c r="Q151" i="1" s="1"/>
  <c r="R148" i="1"/>
  <c r="Q148" i="1" s="1"/>
  <c r="R137" i="1"/>
  <c r="Q137" i="1"/>
  <c r="R136" i="1"/>
  <c r="Q136" i="1"/>
  <c r="Q135" i="1"/>
  <c r="R134" i="1"/>
  <c r="Q134" i="1"/>
  <c r="R133" i="1"/>
  <c r="Q133" i="1"/>
  <c r="R132" i="1"/>
  <c r="Q132" i="1"/>
  <c r="R131" i="1"/>
  <c r="Q131" i="1"/>
  <c r="R104" i="1"/>
  <c r="Q104" i="1" s="1"/>
  <c r="R103" i="1"/>
  <c r="Q103" i="1" s="1"/>
  <c r="R102" i="1"/>
  <c r="Q102" i="1" s="1"/>
  <c r="R101" i="1"/>
  <c r="Q101" i="1" s="1"/>
  <c r="R100" i="1"/>
  <c r="Q100" i="1" s="1"/>
  <c r="R99" i="1"/>
  <c r="Q99" i="1" s="1"/>
  <c r="R98" i="1"/>
  <c r="Q98" i="1" s="1"/>
  <c r="N104" i="1"/>
  <c r="N103" i="1"/>
  <c r="N102" i="1"/>
  <c r="N101" i="1"/>
  <c r="N100" i="1"/>
  <c r="N99" i="1"/>
  <c r="N98" i="1"/>
  <c r="R84" i="1"/>
  <c r="Q84" i="1" s="1"/>
  <c r="R83" i="1"/>
  <c r="Q83" i="1" s="1"/>
  <c r="R82" i="1"/>
  <c r="Q82" i="1" s="1"/>
  <c r="R81" i="1"/>
  <c r="Q81" i="1" s="1"/>
  <c r="R80" i="1"/>
  <c r="Q80" i="1" s="1"/>
  <c r="R79" i="1"/>
  <c r="Q79" i="1" s="1"/>
  <c r="R78" i="1"/>
  <c r="Q78" i="1" s="1"/>
  <c r="R77" i="1"/>
  <c r="Q77" i="1" s="1"/>
  <c r="Q72" i="1"/>
  <c r="N84" i="1"/>
  <c r="N83" i="1"/>
  <c r="N82" i="1"/>
  <c r="N81" i="1"/>
  <c r="N80" i="1"/>
  <c r="N79" i="1"/>
  <c r="N78" i="1"/>
  <c r="N77" i="1"/>
  <c r="R69" i="1"/>
  <c r="Q69" i="1" s="1"/>
  <c r="R70" i="1"/>
  <c r="Q70" i="1" s="1"/>
  <c r="R68" i="1"/>
  <c r="Q68" i="1" s="1"/>
  <c r="R67" i="1"/>
  <c r="Q67" i="1" s="1"/>
  <c r="R66" i="1"/>
  <c r="Q66" i="1" s="1"/>
  <c r="R65" i="1"/>
  <c r="Q65" i="1" s="1"/>
  <c r="R64" i="1"/>
  <c r="Q64" i="1" s="1"/>
  <c r="R63" i="1"/>
  <c r="Q63" i="1" s="1"/>
  <c r="R61" i="1"/>
  <c r="Q61" i="1" s="1"/>
  <c r="R60" i="1"/>
  <c r="Q60" i="1" s="1"/>
  <c r="R59" i="1"/>
  <c r="Q59" i="1" s="1"/>
  <c r="R58" i="1"/>
  <c r="Q58" i="1" s="1"/>
  <c r="R57" i="1"/>
  <c r="Q57" i="1" s="1"/>
  <c r="R56" i="1"/>
  <c r="Q56" i="1" s="1"/>
  <c r="R55" i="1"/>
  <c r="Q55" i="1" s="1"/>
  <c r="R54" i="1"/>
  <c r="Q54" i="1" s="1"/>
  <c r="C54" i="1"/>
  <c r="R52" i="1"/>
  <c r="Q52" i="1" s="1"/>
  <c r="R51" i="1"/>
  <c r="Q51" i="1" s="1"/>
  <c r="R50" i="1"/>
  <c r="Q50" i="1" s="1"/>
  <c r="R49" i="1"/>
  <c r="Q49" i="1" s="1"/>
  <c r="R48" i="1"/>
  <c r="Q48" i="1" s="1"/>
  <c r="R41" i="1"/>
  <c r="Q41" i="1" s="1"/>
  <c r="R42" i="1"/>
  <c r="Q42" i="1" s="1"/>
  <c r="R43" i="1"/>
  <c r="Q43" i="1" s="1"/>
  <c r="R44" i="1"/>
  <c r="Q44" i="1" s="1"/>
  <c r="R45" i="1"/>
  <c r="Q45" i="1" s="1"/>
  <c r="R46" i="1"/>
  <c r="Q46" i="1" s="1"/>
  <c r="R40" i="1"/>
  <c r="Q40" i="1" s="1"/>
  <c r="R38" i="1"/>
  <c r="Q38" i="1" s="1"/>
  <c r="R37" i="1"/>
  <c r="Q37" i="1" s="1"/>
  <c r="R36" i="1"/>
  <c r="N38" i="1"/>
  <c r="N37" i="1"/>
  <c r="N36" i="1"/>
  <c r="R34" i="1"/>
  <c r="Q34" i="1" s="1"/>
  <c r="R33" i="1"/>
  <c r="Q33" i="1" s="1"/>
  <c r="R32" i="1"/>
  <c r="Q32" i="1" s="1"/>
  <c r="R31" i="1"/>
  <c r="Q31" i="1" s="1"/>
  <c r="R30" i="1"/>
  <c r="Q30" i="1" s="1"/>
  <c r="R29" i="1"/>
  <c r="Q29" i="1" s="1"/>
  <c r="R28" i="1"/>
  <c r="Q28" i="1" s="1"/>
  <c r="R27" i="1"/>
  <c r="Q27" i="1" s="1"/>
  <c r="R26" i="1"/>
  <c r="Q26" i="1" s="1"/>
  <c r="N34" i="1"/>
  <c r="N33" i="1"/>
  <c r="N32" i="1"/>
  <c r="N31" i="1"/>
  <c r="N30" i="1"/>
  <c r="N29" i="1"/>
  <c r="N28" i="1"/>
  <c r="N27" i="1"/>
  <c r="N26" i="1"/>
  <c r="N16" i="1"/>
  <c r="N17" i="1"/>
  <c r="N18" i="1"/>
  <c r="N19" i="1"/>
  <c r="N20" i="1"/>
  <c r="N21" i="1"/>
  <c r="N22" i="1"/>
  <c r="N23" i="1"/>
  <c r="N24" i="1"/>
  <c r="N15" i="1"/>
  <c r="R16" i="1"/>
  <c r="Q16" i="1" s="1"/>
  <c r="R17" i="1"/>
  <c r="Q17" i="1" s="1"/>
  <c r="R18" i="1"/>
  <c r="Q18" i="1" s="1"/>
  <c r="R19" i="1"/>
  <c r="Q19" i="1" s="1"/>
  <c r="R20" i="1"/>
  <c r="Q20" i="1" s="1"/>
  <c r="R21" i="1"/>
  <c r="Q21" i="1" s="1"/>
  <c r="R22" i="1"/>
  <c r="Q22" i="1" s="1"/>
  <c r="R23" i="1"/>
  <c r="Q23" i="1" s="1"/>
  <c r="R24" i="1"/>
  <c r="Q24" i="1" s="1"/>
  <c r="R15" i="1"/>
  <c r="Q15" i="1" s="1"/>
  <c r="Q181" i="1" l="1"/>
  <c r="Q180" i="1" s="1"/>
  <c r="R180" i="1"/>
  <c r="Q252" i="1"/>
  <c r="Q248" i="1" s="1"/>
  <c r="R248" i="1"/>
  <c r="Q269" i="1"/>
  <c r="Q265" i="1" s="1"/>
  <c r="R265" i="1"/>
  <c r="Q218" i="1"/>
  <c r="Q214" i="1" s="1"/>
  <c r="R214" i="1"/>
  <c r="R35" i="1"/>
  <c r="Q36" i="1"/>
  <c r="D176" i="1"/>
  <c r="E176" i="1"/>
  <c r="G176" i="1"/>
  <c r="N176" i="1"/>
  <c r="O176" i="1"/>
  <c r="Q176" i="1"/>
  <c r="R176" i="1"/>
  <c r="F178" i="1"/>
  <c r="F177" i="1"/>
  <c r="F163" i="1"/>
  <c r="F162" i="1"/>
  <c r="F161" i="1"/>
  <c r="F160" i="1"/>
  <c r="F159" i="1"/>
  <c r="F157" i="1"/>
  <c r="F156" i="1"/>
  <c r="F155" i="1"/>
  <c r="F154" i="1"/>
  <c r="F153" i="1"/>
  <c r="F152" i="1"/>
  <c r="F151" i="1"/>
  <c r="F149" i="1"/>
  <c r="F148" i="1"/>
  <c r="F147" i="1"/>
  <c r="F146" i="1"/>
  <c r="F145" i="1"/>
  <c r="F144" i="1"/>
  <c r="F143" i="1"/>
  <c r="F142" i="1"/>
  <c r="F141" i="1"/>
  <c r="F140" i="1"/>
  <c r="F139" i="1"/>
  <c r="F137" i="1"/>
  <c r="F136" i="1"/>
  <c r="F135" i="1"/>
  <c r="F134" i="1"/>
  <c r="F133" i="1"/>
  <c r="F132" i="1"/>
  <c r="F131" i="1"/>
  <c r="F129" i="1"/>
  <c r="F128" i="1"/>
  <c r="F127" i="1"/>
  <c r="F126" i="1"/>
  <c r="F125" i="1"/>
  <c r="F124" i="1"/>
  <c r="F123" i="1"/>
  <c r="F121" i="1"/>
  <c r="F120" i="1"/>
  <c r="F119" i="1"/>
  <c r="F118" i="1"/>
  <c r="F117" i="1"/>
  <c r="F116" i="1"/>
  <c r="F115" i="1"/>
  <c r="F113" i="1"/>
  <c r="F112" i="1"/>
  <c r="F111" i="1"/>
  <c r="F110" i="1"/>
  <c r="F109" i="1"/>
  <c r="F108" i="1"/>
  <c r="F107" i="1"/>
  <c r="F106" i="1"/>
  <c r="F104" i="1"/>
  <c r="F103" i="1"/>
  <c r="F102" i="1"/>
  <c r="F101" i="1"/>
  <c r="F100" i="1"/>
  <c r="F99" i="1"/>
  <c r="F98" i="1"/>
  <c r="F96" i="1"/>
  <c r="F95" i="1"/>
  <c r="F94" i="1"/>
  <c r="F93" i="1"/>
  <c r="F91" i="1"/>
  <c r="F90" i="1"/>
  <c r="F89" i="1"/>
  <c r="F88" i="1"/>
  <c r="F87" i="1"/>
  <c r="F86" i="1"/>
  <c r="F84" i="1"/>
  <c r="F83" i="1"/>
  <c r="F82" i="1"/>
  <c r="F81" i="1"/>
  <c r="F80" i="1"/>
  <c r="F79" i="1"/>
  <c r="F78" i="1"/>
  <c r="F77" i="1"/>
  <c r="F75" i="1"/>
  <c r="F74" i="1"/>
  <c r="F73" i="1"/>
  <c r="F72" i="1"/>
  <c r="F70" i="1"/>
  <c r="F69" i="1"/>
  <c r="F68" i="1"/>
  <c r="F67" i="1"/>
  <c r="F66" i="1"/>
  <c r="F65" i="1"/>
  <c r="F64" i="1"/>
  <c r="F63" i="1"/>
  <c r="F61" i="1"/>
  <c r="F60" i="1"/>
  <c r="F59" i="1"/>
  <c r="F58" i="1"/>
  <c r="F57" i="1"/>
  <c r="F56" i="1"/>
  <c r="F55" i="1"/>
  <c r="F54" i="1"/>
  <c r="F52" i="1"/>
  <c r="F51" i="1"/>
  <c r="F50" i="1"/>
  <c r="F49" i="1"/>
  <c r="F48" i="1"/>
  <c r="F46" i="1"/>
  <c r="F45" i="1"/>
  <c r="F44" i="1"/>
  <c r="F43" i="1"/>
  <c r="F42" i="1"/>
  <c r="F41" i="1"/>
  <c r="F40" i="1"/>
  <c r="F38" i="1"/>
  <c r="F37" i="1"/>
  <c r="F36" i="1"/>
  <c r="F34" i="1"/>
  <c r="F33" i="1"/>
  <c r="F32" i="1"/>
  <c r="F31" i="1"/>
  <c r="F30" i="1"/>
  <c r="F29" i="1"/>
  <c r="F28" i="1"/>
  <c r="F27" i="1"/>
  <c r="F26" i="1"/>
  <c r="F15" i="1"/>
  <c r="F13" i="1"/>
  <c r="F12" i="1"/>
  <c r="R13" i="1"/>
  <c r="R12" i="1"/>
  <c r="Q12" i="1" s="1"/>
  <c r="N13" i="1"/>
  <c r="N12" i="1"/>
  <c r="F175" i="1"/>
  <c r="F174" i="1"/>
  <c r="F173" i="1"/>
  <c r="F172" i="1"/>
  <c r="F171" i="1"/>
  <c r="F170" i="1"/>
  <c r="F169" i="1"/>
  <c r="F168" i="1"/>
  <c r="F167" i="1"/>
  <c r="D166" i="1"/>
  <c r="E166" i="1"/>
  <c r="E165" i="1" s="1"/>
  <c r="G166" i="1"/>
  <c r="G165" i="1" s="1"/>
  <c r="H166" i="1"/>
  <c r="H165" i="1" s="1"/>
  <c r="I166" i="1"/>
  <c r="I165" i="1" s="1"/>
  <c r="J166" i="1"/>
  <c r="J165" i="1" s="1"/>
  <c r="N166" i="1"/>
  <c r="N165" i="1" s="1"/>
  <c r="O166" i="1"/>
  <c r="O165" i="1" s="1"/>
  <c r="Q166" i="1"/>
  <c r="Q165" i="1" s="1"/>
  <c r="R166" i="1"/>
  <c r="R165" i="1" s="1"/>
  <c r="D165" i="1" l="1"/>
  <c r="Q13" i="1"/>
  <c r="F166" i="1"/>
  <c r="F165" i="1" s="1"/>
  <c r="F176" i="1"/>
  <c r="G76" i="1"/>
  <c r="H76" i="1"/>
  <c r="I76" i="1"/>
  <c r="J76" i="1"/>
  <c r="N76" i="1"/>
  <c r="O76" i="1"/>
  <c r="Q76" i="1"/>
  <c r="R76" i="1"/>
  <c r="E76" i="1"/>
  <c r="F16" i="1" l="1"/>
  <c r="F17" i="1"/>
  <c r="F18" i="1"/>
  <c r="F19" i="1"/>
  <c r="F20" i="1"/>
  <c r="F21" i="1"/>
  <c r="F22" i="1"/>
  <c r="F23" i="1"/>
  <c r="F24" i="1"/>
  <c r="G164" i="1" l="1"/>
  <c r="H164" i="1"/>
  <c r="O164" i="1"/>
  <c r="Q164" i="1"/>
  <c r="R164" i="1"/>
  <c r="F35" i="1"/>
  <c r="G35" i="1"/>
  <c r="H35" i="1"/>
  <c r="I35" i="1"/>
  <c r="J35" i="1"/>
  <c r="N35" i="1"/>
  <c r="O35" i="1"/>
  <c r="Q35" i="1"/>
  <c r="E14" i="1"/>
  <c r="F14" i="1"/>
  <c r="G14" i="1"/>
  <c r="H14" i="1"/>
  <c r="I14" i="1"/>
  <c r="J14" i="1"/>
  <c r="N14" i="1"/>
  <c r="O14" i="1"/>
  <c r="Q14" i="1"/>
  <c r="R14" i="1"/>
  <c r="C14" i="1"/>
  <c r="D282" i="1"/>
  <c r="E282" i="1"/>
  <c r="F282" i="1"/>
  <c r="H282" i="1"/>
  <c r="H179" i="1" s="1"/>
  <c r="I282" i="1"/>
  <c r="J282" i="1"/>
  <c r="J179" i="1" s="1"/>
  <c r="N282" i="1"/>
  <c r="O282" i="1"/>
  <c r="C282" i="1"/>
  <c r="D231" i="1"/>
  <c r="E231" i="1"/>
  <c r="G231" i="1"/>
  <c r="G179" i="1" s="1"/>
  <c r="H231" i="1"/>
  <c r="I231" i="1"/>
  <c r="J231" i="1"/>
  <c r="O231" i="1"/>
  <c r="Q231" i="1"/>
  <c r="R231" i="1"/>
  <c r="N247" i="1"/>
  <c r="F247" i="1"/>
  <c r="C247" i="1"/>
  <c r="N246" i="1"/>
  <c r="F246" i="1"/>
  <c r="C246" i="1"/>
  <c r="N245" i="1"/>
  <c r="F245" i="1"/>
  <c r="C245" i="1"/>
  <c r="N244" i="1"/>
  <c r="F244" i="1"/>
  <c r="C244" i="1"/>
  <c r="N243" i="1"/>
  <c r="F243" i="1"/>
  <c r="C243" i="1"/>
  <c r="N242" i="1"/>
  <c r="F242" i="1"/>
  <c r="C242" i="1"/>
  <c r="N241" i="1"/>
  <c r="F241" i="1"/>
  <c r="C241" i="1"/>
  <c r="N240" i="1"/>
  <c r="F240" i="1"/>
  <c r="C240" i="1"/>
  <c r="N239" i="1"/>
  <c r="F239" i="1"/>
  <c r="C239" i="1"/>
  <c r="N238" i="1"/>
  <c r="F238" i="1"/>
  <c r="C238" i="1"/>
  <c r="N237" i="1"/>
  <c r="F237" i="1"/>
  <c r="C237" i="1"/>
  <c r="N236" i="1"/>
  <c r="F236" i="1"/>
  <c r="C236" i="1"/>
  <c r="N235" i="1"/>
  <c r="F235" i="1"/>
  <c r="C235" i="1"/>
  <c r="N234" i="1"/>
  <c r="F234" i="1"/>
  <c r="C234" i="1"/>
  <c r="N233" i="1"/>
  <c r="F233" i="1"/>
  <c r="C233" i="1"/>
  <c r="N232" i="1"/>
  <c r="F232" i="1"/>
  <c r="C232" i="1"/>
  <c r="C252" i="1"/>
  <c r="F252" i="1"/>
  <c r="N252" i="1"/>
  <c r="E179" i="1" l="1"/>
  <c r="I179" i="1"/>
  <c r="D179" i="1"/>
  <c r="C231" i="1"/>
  <c r="N231" i="1"/>
  <c r="F231" i="1"/>
  <c r="N281" i="1" l="1"/>
  <c r="F281" i="1"/>
  <c r="N280" i="1"/>
  <c r="F280" i="1"/>
  <c r="N279" i="1"/>
  <c r="F279" i="1"/>
  <c r="N278" i="1"/>
  <c r="F278" i="1"/>
  <c r="N277" i="1"/>
  <c r="F277" i="1"/>
  <c r="N276" i="1"/>
  <c r="F276" i="1"/>
  <c r="N275" i="1"/>
  <c r="F275" i="1"/>
  <c r="N274" i="1"/>
  <c r="F274" i="1"/>
  <c r="N273" i="1"/>
  <c r="F273" i="1"/>
  <c r="N272" i="1"/>
  <c r="F272" i="1"/>
  <c r="N271" i="1"/>
  <c r="F271" i="1"/>
  <c r="N270" i="1"/>
  <c r="F270" i="1"/>
  <c r="N269" i="1"/>
  <c r="F269" i="1"/>
  <c r="F265" i="1" l="1"/>
  <c r="N265" i="1"/>
  <c r="F218" i="1"/>
  <c r="F214" i="1" s="1"/>
  <c r="C218" i="1"/>
  <c r="C214" i="1" s="1"/>
  <c r="O213" i="1" l="1"/>
  <c r="C213" i="1"/>
  <c r="O212" i="1"/>
  <c r="C212" i="1"/>
  <c r="O211" i="1"/>
  <c r="C211" i="1"/>
  <c r="N210" i="1"/>
  <c r="C210" i="1"/>
  <c r="O209" i="1"/>
  <c r="C209" i="1"/>
  <c r="O208" i="1"/>
  <c r="C208" i="1"/>
  <c r="O207" i="1"/>
  <c r="C207" i="1"/>
  <c r="O206" i="1"/>
  <c r="C206" i="1"/>
  <c r="O205" i="1"/>
  <c r="C205" i="1"/>
  <c r="O204" i="1"/>
  <c r="C204" i="1"/>
  <c r="O203" i="1"/>
  <c r="C203" i="1"/>
  <c r="O202" i="1"/>
  <c r="C202" i="1"/>
  <c r="O201" i="1"/>
  <c r="C201" i="1"/>
  <c r="C197" i="1" l="1"/>
  <c r="O197" i="1"/>
  <c r="N202" i="1"/>
  <c r="R202" i="1"/>
  <c r="Q202" i="1" s="1"/>
  <c r="N203" i="1"/>
  <c r="R203" i="1"/>
  <c r="Q203" i="1" s="1"/>
  <c r="N204" i="1"/>
  <c r="R204" i="1"/>
  <c r="Q204" i="1" s="1"/>
  <c r="N205" i="1"/>
  <c r="R205" i="1"/>
  <c r="Q205" i="1" s="1"/>
  <c r="N206" i="1"/>
  <c r="R206" i="1"/>
  <c r="Q206" i="1" s="1"/>
  <c r="N207" i="1"/>
  <c r="R207" i="1"/>
  <c r="Q207" i="1" s="1"/>
  <c r="N208" i="1"/>
  <c r="R208" i="1"/>
  <c r="Q208" i="1" s="1"/>
  <c r="N209" i="1"/>
  <c r="R209" i="1"/>
  <c r="Q209" i="1" s="1"/>
  <c r="N211" i="1"/>
  <c r="R211" i="1"/>
  <c r="Q211" i="1" s="1"/>
  <c r="N212" i="1"/>
  <c r="R212" i="1"/>
  <c r="Q212" i="1" s="1"/>
  <c r="N213" i="1"/>
  <c r="R213" i="1"/>
  <c r="Q213" i="1" s="1"/>
  <c r="N201" i="1"/>
  <c r="R201" i="1"/>
  <c r="R197" i="1" l="1"/>
  <c r="N197" i="1"/>
  <c r="Q201" i="1"/>
  <c r="Q197" i="1" s="1"/>
  <c r="O179" i="1" l="1"/>
  <c r="N183" i="1"/>
  <c r="F183" i="1"/>
  <c r="C183" i="1"/>
  <c r="N196" i="1"/>
  <c r="F196" i="1"/>
  <c r="C196" i="1"/>
  <c r="N195" i="1"/>
  <c r="F195" i="1"/>
  <c r="C195" i="1"/>
  <c r="N194" i="1"/>
  <c r="F194" i="1"/>
  <c r="C194" i="1"/>
  <c r="N193" i="1"/>
  <c r="F193" i="1"/>
  <c r="C193" i="1"/>
  <c r="N192" i="1"/>
  <c r="F192" i="1"/>
  <c r="C192" i="1"/>
  <c r="N191" i="1"/>
  <c r="F191" i="1"/>
  <c r="C191" i="1"/>
  <c r="N190" i="1"/>
  <c r="F190" i="1"/>
  <c r="C190" i="1"/>
  <c r="N189" i="1"/>
  <c r="F189" i="1"/>
  <c r="C189" i="1"/>
  <c r="N188" i="1"/>
  <c r="F188" i="1"/>
  <c r="C188" i="1"/>
  <c r="N187" i="1"/>
  <c r="F187" i="1"/>
  <c r="C187" i="1"/>
  <c r="N186" i="1"/>
  <c r="F186" i="1"/>
  <c r="C186" i="1"/>
  <c r="N185" i="1"/>
  <c r="F185" i="1"/>
  <c r="C185" i="1"/>
  <c r="N184" i="1"/>
  <c r="F184" i="1"/>
  <c r="C184" i="1"/>
  <c r="N182" i="1"/>
  <c r="F182" i="1"/>
  <c r="C182" i="1"/>
  <c r="N181" i="1"/>
  <c r="N180" i="1" l="1"/>
  <c r="F180" i="1"/>
  <c r="C180" i="1"/>
  <c r="C178" i="1"/>
  <c r="C177" i="1"/>
  <c r="R113" i="1"/>
  <c r="N113" i="1"/>
  <c r="C113" i="1"/>
  <c r="R112" i="1"/>
  <c r="N112" i="1"/>
  <c r="C112" i="1"/>
  <c r="R111" i="1"/>
  <c r="N111" i="1"/>
  <c r="C111" i="1"/>
  <c r="R110" i="1"/>
  <c r="N110" i="1"/>
  <c r="C110" i="1"/>
  <c r="R109" i="1"/>
  <c r="N109" i="1"/>
  <c r="C109" i="1"/>
  <c r="R108" i="1"/>
  <c r="N108" i="1"/>
  <c r="C108" i="1"/>
  <c r="R107" i="1"/>
  <c r="N107" i="1"/>
  <c r="C107" i="1"/>
  <c r="R106" i="1"/>
  <c r="N106" i="1"/>
  <c r="C106" i="1"/>
  <c r="O105" i="1"/>
  <c r="J105" i="1"/>
  <c r="I105" i="1"/>
  <c r="H105" i="1"/>
  <c r="G105" i="1"/>
  <c r="E105" i="1"/>
  <c r="D105" i="1"/>
  <c r="F97" i="1"/>
  <c r="G97" i="1"/>
  <c r="H97" i="1"/>
  <c r="I97" i="1"/>
  <c r="J97" i="1"/>
  <c r="N97" i="1"/>
  <c r="O97" i="1"/>
  <c r="Q97" i="1"/>
  <c r="R97" i="1"/>
  <c r="C104" i="1"/>
  <c r="C103" i="1"/>
  <c r="C102" i="1"/>
  <c r="C101" i="1"/>
  <c r="C100" i="1"/>
  <c r="C99" i="1"/>
  <c r="C98" i="1"/>
  <c r="E97" i="1"/>
  <c r="D97" i="1"/>
  <c r="R96" i="1"/>
  <c r="N96" i="1"/>
  <c r="R95" i="1"/>
  <c r="N95" i="1"/>
  <c r="R94" i="1"/>
  <c r="N94" i="1"/>
  <c r="R93" i="1"/>
  <c r="N93" i="1"/>
  <c r="O92" i="1"/>
  <c r="J92" i="1"/>
  <c r="I92" i="1"/>
  <c r="H92" i="1"/>
  <c r="G92" i="1"/>
  <c r="C96" i="1"/>
  <c r="C95" i="1"/>
  <c r="C94" i="1"/>
  <c r="C93" i="1"/>
  <c r="E92" i="1"/>
  <c r="D92" i="1"/>
  <c r="C176" i="1" l="1"/>
  <c r="R92" i="1"/>
  <c r="C97" i="1"/>
  <c r="C105" i="1"/>
  <c r="N105" i="1"/>
  <c r="F105" i="1"/>
  <c r="Q107" i="1"/>
  <c r="Q109" i="1"/>
  <c r="Q111" i="1"/>
  <c r="Q113" i="1"/>
  <c r="N92" i="1"/>
  <c r="Q94" i="1"/>
  <c r="Q96" i="1"/>
  <c r="R105" i="1"/>
  <c r="C92" i="1"/>
  <c r="F92" i="1"/>
  <c r="Q93" i="1"/>
  <c r="Q95" i="1"/>
  <c r="Q106" i="1"/>
  <c r="Q108" i="1"/>
  <c r="Q110" i="1"/>
  <c r="Q112" i="1"/>
  <c r="C77" i="1"/>
  <c r="D76" i="1"/>
  <c r="D53" i="1"/>
  <c r="E53" i="1"/>
  <c r="G53" i="1"/>
  <c r="H53" i="1"/>
  <c r="I53" i="1"/>
  <c r="J53" i="1"/>
  <c r="N53" i="1"/>
  <c r="O53" i="1"/>
  <c r="Q53" i="1"/>
  <c r="R53" i="1"/>
  <c r="C61" i="1"/>
  <c r="C55" i="1"/>
  <c r="C114" i="1"/>
  <c r="D114" i="1"/>
  <c r="E114" i="1"/>
  <c r="F114" i="1"/>
  <c r="G114" i="1"/>
  <c r="H114" i="1"/>
  <c r="I114" i="1"/>
  <c r="J114" i="1"/>
  <c r="F47" i="1"/>
  <c r="G47" i="1"/>
  <c r="H47" i="1"/>
  <c r="I47" i="1"/>
  <c r="J47" i="1"/>
  <c r="N47" i="1"/>
  <c r="O47" i="1"/>
  <c r="Q47" i="1"/>
  <c r="R47" i="1"/>
  <c r="C52" i="1"/>
  <c r="C51" i="1"/>
  <c r="C50" i="1"/>
  <c r="C49" i="1"/>
  <c r="C48" i="1"/>
  <c r="E47" i="1"/>
  <c r="D47" i="1"/>
  <c r="C38" i="1"/>
  <c r="C37" i="1"/>
  <c r="C36" i="1"/>
  <c r="E35" i="1"/>
  <c r="D35" i="1"/>
  <c r="R25" i="1"/>
  <c r="Q25" i="1"/>
  <c r="O25" i="1"/>
  <c r="N25" i="1"/>
  <c r="H25" i="1"/>
  <c r="G25" i="1"/>
  <c r="F25" i="1"/>
  <c r="J25" i="1"/>
  <c r="I25" i="1"/>
  <c r="C34" i="1"/>
  <c r="C33" i="1"/>
  <c r="C32" i="1"/>
  <c r="C31" i="1"/>
  <c r="C30" i="1"/>
  <c r="C29" i="1"/>
  <c r="C28" i="1"/>
  <c r="C27" i="1"/>
  <c r="C26" i="1"/>
  <c r="E25" i="1"/>
  <c r="D25" i="1"/>
  <c r="C13" i="1"/>
  <c r="C12" i="1"/>
  <c r="C23" i="1"/>
  <c r="C22" i="1"/>
  <c r="C21" i="1"/>
  <c r="C20" i="1"/>
  <c r="C19" i="1"/>
  <c r="C18" i="1"/>
  <c r="C17" i="1"/>
  <c r="C16" i="1"/>
  <c r="C15" i="1"/>
  <c r="J164" i="1"/>
  <c r="I164" i="1"/>
  <c r="C175" i="1"/>
  <c r="C174" i="1"/>
  <c r="C173" i="1"/>
  <c r="C172" i="1"/>
  <c r="C171" i="1"/>
  <c r="C170" i="1"/>
  <c r="C169" i="1"/>
  <c r="C168" i="1"/>
  <c r="C167" i="1"/>
  <c r="E164" i="1"/>
  <c r="D164" i="1"/>
  <c r="F76" i="1" l="1"/>
  <c r="C76" i="1"/>
  <c r="C47" i="1"/>
  <c r="F53" i="1"/>
  <c r="C53" i="1"/>
  <c r="Q105" i="1"/>
  <c r="Q92" i="1"/>
  <c r="C35" i="1"/>
  <c r="C166" i="1"/>
  <c r="C165" i="1" s="1"/>
  <c r="C164" i="1" s="1"/>
  <c r="C25" i="1"/>
  <c r="D71" i="1" l="1"/>
  <c r="E71" i="1"/>
  <c r="G71" i="1"/>
  <c r="H71" i="1"/>
  <c r="I71" i="1"/>
  <c r="J71" i="1"/>
  <c r="O71" i="1"/>
  <c r="N73" i="1"/>
  <c r="N74" i="1"/>
  <c r="N75" i="1"/>
  <c r="N72" i="1"/>
  <c r="C73" i="1"/>
  <c r="C74" i="1"/>
  <c r="C75" i="1"/>
  <c r="C72" i="1"/>
  <c r="N151" i="1"/>
  <c r="N152" i="1"/>
  <c r="N153" i="1"/>
  <c r="N154" i="1"/>
  <c r="N155" i="1"/>
  <c r="N156" i="1"/>
  <c r="N157" i="1"/>
  <c r="O150" i="1"/>
  <c r="D150" i="1"/>
  <c r="E150" i="1"/>
  <c r="G150" i="1"/>
  <c r="H150" i="1"/>
  <c r="I150" i="1"/>
  <c r="J150" i="1"/>
  <c r="Q150" i="1"/>
  <c r="R150" i="1"/>
  <c r="N164" i="1"/>
  <c r="F164" i="1"/>
  <c r="C152" i="1"/>
  <c r="C153" i="1"/>
  <c r="C154" i="1"/>
  <c r="C155" i="1"/>
  <c r="C156" i="1"/>
  <c r="C157" i="1"/>
  <c r="C151" i="1"/>
  <c r="D85" i="1"/>
  <c r="E85" i="1"/>
  <c r="G85" i="1"/>
  <c r="H85" i="1"/>
  <c r="I85" i="1"/>
  <c r="J85" i="1"/>
  <c r="O85" i="1"/>
  <c r="R87" i="1"/>
  <c r="Q87" i="1" s="1"/>
  <c r="R88" i="1"/>
  <c r="Q88" i="1" s="1"/>
  <c r="R89" i="1"/>
  <c r="Q89" i="1" s="1"/>
  <c r="R90" i="1"/>
  <c r="Q90" i="1" s="1"/>
  <c r="R91" i="1"/>
  <c r="Q91" i="1" s="1"/>
  <c r="R86" i="1"/>
  <c r="Q86" i="1" s="1"/>
  <c r="N87" i="1"/>
  <c r="N88" i="1"/>
  <c r="N89" i="1"/>
  <c r="N90" i="1"/>
  <c r="N91" i="1"/>
  <c r="N86" i="1"/>
  <c r="F85" i="1"/>
  <c r="C87" i="1"/>
  <c r="C88" i="1"/>
  <c r="C89" i="1"/>
  <c r="C90" i="1"/>
  <c r="C91" i="1"/>
  <c r="C86" i="1"/>
  <c r="Q75" i="1" l="1"/>
  <c r="Q74" i="1"/>
  <c r="R71" i="1"/>
  <c r="N150" i="1"/>
  <c r="N71" i="1"/>
  <c r="N85" i="1"/>
  <c r="C85" i="1"/>
  <c r="C71" i="1"/>
  <c r="F71" i="1"/>
  <c r="Q85" i="1"/>
  <c r="C150" i="1"/>
  <c r="R85" i="1"/>
  <c r="F150" i="1"/>
  <c r="Q71" i="1" l="1"/>
  <c r="R282" i="1"/>
  <c r="Q282" i="1" l="1"/>
  <c r="R179" i="1"/>
  <c r="N264" i="1"/>
  <c r="F264" i="1"/>
  <c r="C264" i="1"/>
  <c r="N263" i="1"/>
  <c r="F263" i="1"/>
  <c r="C263" i="1"/>
  <c r="N262" i="1"/>
  <c r="F262" i="1"/>
  <c r="C262" i="1"/>
  <c r="N261" i="1"/>
  <c r="F261" i="1"/>
  <c r="C261" i="1"/>
  <c r="N260" i="1"/>
  <c r="F260" i="1"/>
  <c r="C260" i="1"/>
  <c r="N259" i="1"/>
  <c r="F259" i="1"/>
  <c r="C259" i="1"/>
  <c r="N258" i="1"/>
  <c r="F258" i="1"/>
  <c r="C258" i="1"/>
  <c r="N257" i="1"/>
  <c r="F257" i="1"/>
  <c r="C257" i="1"/>
  <c r="N256" i="1"/>
  <c r="F256" i="1"/>
  <c r="C256" i="1"/>
  <c r="N255" i="1"/>
  <c r="F255" i="1"/>
  <c r="C255" i="1"/>
  <c r="N254" i="1"/>
  <c r="F254" i="1"/>
  <c r="C254" i="1"/>
  <c r="N253" i="1"/>
  <c r="N248" i="1" s="1"/>
  <c r="F253" i="1"/>
  <c r="C253" i="1"/>
  <c r="C248" i="1" l="1"/>
  <c r="C179" i="1" s="1"/>
  <c r="F248" i="1"/>
  <c r="F179" i="1" s="1"/>
  <c r="N179" i="1"/>
  <c r="Q179" i="1"/>
  <c r="E130" i="1"/>
  <c r="F130" i="1"/>
  <c r="G130" i="1"/>
  <c r="H130" i="1"/>
  <c r="I130" i="1"/>
  <c r="J130" i="1"/>
  <c r="N130" i="1"/>
  <c r="O130" i="1"/>
  <c r="Q130" i="1"/>
  <c r="R130" i="1"/>
  <c r="N70" i="1" l="1"/>
  <c r="C70" i="1"/>
  <c r="N69" i="1"/>
  <c r="C69" i="1"/>
  <c r="N68" i="1"/>
  <c r="C68" i="1"/>
  <c r="N67" i="1"/>
  <c r="C67" i="1"/>
  <c r="N66" i="1"/>
  <c r="C66" i="1"/>
  <c r="N65" i="1"/>
  <c r="C65" i="1"/>
  <c r="N64" i="1"/>
  <c r="C64" i="1"/>
  <c r="N63" i="1"/>
  <c r="C63" i="1"/>
  <c r="R62" i="1"/>
  <c r="Q62" i="1"/>
  <c r="O62" i="1"/>
  <c r="J62" i="1"/>
  <c r="I62" i="1"/>
  <c r="H62" i="1"/>
  <c r="G62" i="1"/>
  <c r="F62" i="1"/>
  <c r="E62" i="1"/>
  <c r="D62" i="1"/>
  <c r="C62" i="1" l="1"/>
  <c r="N62" i="1"/>
  <c r="N163" i="1"/>
  <c r="N162" i="1"/>
  <c r="N161" i="1"/>
  <c r="N160" i="1"/>
  <c r="N159" i="1"/>
  <c r="R158" i="1"/>
  <c r="Q158" i="1"/>
  <c r="O158" i="1"/>
  <c r="J158" i="1"/>
  <c r="I158" i="1"/>
  <c r="H158" i="1"/>
  <c r="G158" i="1"/>
  <c r="E158" i="1"/>
  <c r="D158" i="1"/>
  <c r="C158" i="1"/>
  <c r="N158" i="1" l="1"/>
  <c r="F158" i="1"/>
  <c r="R129" i="1"/>
  <c r="Q129" i="1" s="1"/>
  <c r="R128" i="1"/>
  <c r="Q128" i="1" s="1"/>
  <c r="N128" i="1"/>
  <c r="C128" i="1"/>
  <c r="R127" i="1"/>
  <c r="Q127" i="1" s="1"/>
  <c r="R126" i="1"/>
  <c r="Q126" i="1" s="1"/>
  <c r="N126" i="1"/>
  <c r="C126" i="1"/>
  <c r="R125" i="1"/>
  <c r="Q125" i="1" s="1"/>
  <c r="R124" i="1"/>
  <c r="Q124" i="1" s="1"/>
  <c r="N124" i="1"/>
  <c r="C124" i="1"/>
  <c r="R123" i="1"/>
  <c r="Q123" i="1" s="1"/>
  <c r="N123" i="1"/>
  <c r="C123" i="1"/>
  <c r="O122" i="1"/>
  <c r="J122" i="1"/>
  <c r="I122" i="1"/>
  <c r="H122" i="1"/>
  <c r="G122" i="1"/>
  <c r="E122" i="1"/>
  <c r="D122" i="1"/>
  <c r="R122" i="1" l="1"/>
  <c r="C122" i="1"/>
  <c r="F122" i="1"/>
  <c r="N122" i="1"/>
  <c r="Q122" i="1" l="1"/>
  <c r="R149" i="1"/>
  <c r="Q149" i="1" s="1"/>
  <c r="N149" i="1"/>
  <c r="N148" i="1"/>
  <c r="R147" i="1"/>
  <c r="Q147" i="1" s="1"/>
  <c r="N147" i="1"/>
  <c r="R146" i="1"/>
  <c r="Q146" i="1" s="1"/>
  <c r="N146" i="1"/>
  <c r="R145" i="1"/>
  <c r="Q145" i="1" s="1"/>
  <c r="N145" i="1"/>
  <c r="R144" i="1"/>
  <c r="Q144" i="1" s="1"/>
  <c r="N144" i="1"/>
  <c r="R143" i="1"/>
  <c r="Q143" i="1" s="1"/>
  <c r="R142" i="1"/>
  <c r="Q142" i="1" s="1"/>
  <c r="R141" i="1"/>
  <c r="Q141" i="1" s="1"/>
  <c r="R140" i="1"/>
  <c r="Q140" i="1" s="1"/>
  <c r="R139" i="1"/>
  <c r="Q139" i="1" s="1"/>
  <c r="O138" i="1"/>
  <c r="J138" i="1"/>
  <c r="I138" i="1"/>
  <c r="H138" i="1"/>
  <c r="G138" i="1"/>
  <c r="E138" i="1"/>
  <c r="D138" i="1"/>
  <c r="N138" i="1" l="1"/>
  <c r="F138" i="1"/>
  <c r="R138" i="1"/>
  <c r="C138" i="1"/>
  <c r="Q138" i="1" l="1"/>
  <c r="R114" i="1"/>
  <c r="Q114" i="1"/>
  <c r="O114" i="1"/>
  <c r="N114" i="1"/>
  <c r="D39" i="1" l="1"/>
  <c r="E39" i="1"/>
  <c r="E11" i="1" s="1"/>
  <c r="E10" i="1" s="1"/>
  <c r="F39" i="1"/>
  <c r="F11" i="1" s="1"/>
  <c r="F10" i="1" s="1"/>
  <c r="G39" i="1"/>
  <c r="G11" i="1" s="1"/>
  <c r="G10" i="1" s="1"/>
  <c r="H39" i="1"/>
  <c r="H11" i="1" s="1"/>
  <c r="H10" i="1" s="1"/>
  <c r="I39" i="1"/>
  <c r="I11" i="1" s="1"/>
  <c r="I10" i="1" s="1"/>
  <c r="J39" i="1"/>
  <c r="J11" i="1" s="1"/>
  <c r="J10" i="1" s="1"/>
  <c r="N39" i="1"/>
  <c r="N11" i="1" s="1"/>
  <c r="N10" i="1" s="1"/>
  <c r="O39" i="1"/>
  <c r="O11" i="1" s="1"/>
  <c r="O10" i="1" s="1"/>
  <c r="Q39" i="1"/>
  <c r="Q11" i="1" s="1"/>
  <c r="Q10" i="1" s="1"/>
  <c r="R39" i="1"/>
  <c r="R11" i="1" s="1"/>
  <c r="R10" i="1" s="1"/>
  <c r="C39" i="1"/>
  <c r="C11" i="1" s="1"/>
  <c r="C10" i="1" s="1"/>
  <c r="D11" i="1" l="1"/>
  <c r="D10" i="1" l="1"/>
</calcChain>
</file>

<file path=xl/sharedStrings.xml><?xml version="1.0" encoding="utf-8"?>
<sst xmlns="http://schemas.openxmlformats.org/spreadsheetml/2006/main" count="464" uniqueCount="306">
  <si>
    <t>TT</t>
  </si>
  <si>
    <t>Tổng số</t>
  </si>
  <si>
    <t>Chia ra</t>
  </si>
  <si>
    <t>Số biên chế công chức</t>
  </si>
  <si>
    <t>STT</t>
  </si>
  <si>
    <t>Họ và tên</t>
  </si>
  <si>
    <t>Chức vụ, chức danh/đơn vị công tác</t>
  </si>
  <si>
    <t>Nghỉ hưu đúng tuổi</t>
  </si>
  <si>
    <t>Dự kiến nghỉ tinh giản, thôi việc</t>
  </si>
  <si>
    <t>Thời gian nghỉ</t>
  </si>
  <si>
    <t>I</t>
  </si>
  <si>
    <t>Công chức</t>
  </si>
  <si>
    <t>x</t>
  </si>
  <si>
    <t>II</t>
  </si>
  <si>
    <t>Tổng cộng</t>
  </si>
  <si>
    <t>A</t>
  </si>
  <si>
    <t>CẤP TỈNH</t>
  </si>
  <si>
    <t>B</t>
  </si>
  <si>
    <t>Các tổ chức khác có sử dụng biên chế công chức và HĐLĐ 68</t>
  </si>
  <si>
    <t>CẤP HUYỆN</t>
  </si>
  <si>
    <t>Huyện Na Hang</t>
  </si>
  <si>
    <t>Cấp trưởng</t>
  </si>
  <si>
    <t>Cấp phó</t>
  </si>
  <si>
    <t>Tăng, giảm giữa kế hoạch biên chế năm 2024 so với biên chế được giao năm 2023</t>
  </si>
  <si>
    <t>Biểu số 02</t>
  </si>
  <si>
    <t>Biếu số 01</t>
  </si>
  <si>
    <t>Có mặt đến 31/3/2023</t>
  </si>
  <si>
    <t>Hợp đồng lao động làm công việc hỗ trợ, phục vụ</t>
  </si>
  <si>
    <t>DANH SÁCH CÔNG CHỨC, HỢP ĐỒNG LAO ĐỘNG LÀM CÔNG VIỆC HỖ TRỢ, PHỤC VỤ NGHỈ HƯU ĐÚNG TUỔI VÀ DỰ KIẾN NGHỈ TINH GIẢN, THÔI VIỆC... NĂM 2023</t>
  </si>
  <si>
    <t>Sở Công Thương</t>
  </si>
  <si>
    <t>Văn phòng Sở</t>
  </si>
  <si>
    <t>Thanh tra Sở</t>
  </si>
  <si>
    <t>Phòng Kế hoạch - Tài chính - Tổng hợp</t>
  </si>
  <si>
    <t>Phòng Quản lý Năng lượng</t>
  </si>
  <si>
    <t>Phòng Quản lý Công nghiệp - Kỹ thuật an toàn</t>
  </si>
  <si>
    <t>Phòng Quản lý Thương mại - Xuất nhập khẩu</t>
  </si>
  <si>
    <t>Sở Giao thông vận tải</t>
  </si>
  <si>
    <t>Lãnh đạo Sở</t>
  </si>
  <si>
    <t>Sở Kế hoạch và Đầu tư</t>
  </si>
  <si>
    <t xml:space="preserve"> Lãnh đạo Sở</t>
  </si>
  <si>
    <t xml:space="preserve"> Văn phòng Sở</t>
  </si>
  <si>
    <t xml:space="preserve"> Phòng Tổng hợp Kế hoạch và Quy hoạch</t>
  </si>
  <si>
    <t xml:space="preserve"> Phòng Kinh tế ngành</t>
  </si>
  <si>
    <t xml:space="preserve"> Phòng Quản lý đầu tư và xây dựng</t>
  </si>
  <si>
    <t xml:space="preserve"> Phòng Đăng ký kinh doanh</t>
  </si>
  <si>
    <t xml:space="preserve"> Thanh tra Sở</t>
  </si>
  <si>
    <t>Phòng Tổ chức cán bộ</t>
  </si>
  <si>
    <t>Phòng Kế hoạch - Tài chính</t>
  </si>
  <si>
    <t>Chi cục Thủy lợi</t>
  </si>
  <si>
    <t>Chi cục Phát triển nông thôn</t>
  </si>
  <si>
    <t>Chi cục Trồng trọt và BVTV</t>
  </si>
  <si>
    <t>Chi cục Chăn nuôi và Thú y</t>
  </si>
  <si>
    <t>Chi cục Quản lý chất lượng Nông lâm sản và Thủy sản</t>
  </si>
  <si>
    <t>Chi cục Kiểm lâm</t>
  </si>
  <si>
    <t>Sở Nông nghiệp và PTNT</t>
  </si>
  <si>
    <t>Phương Văn Đông</t>
  </si>
  <si>
    <t>Phó Hạt trưởng 
HKL huyện Chiêm Hóa</t>
  </si>
  <si>
    <t>Nguyễn Công Dũng</t>
  </si>
  <si>
    <t>Kiểm lâm viên trung cấp
HKL huyện Sơn Dương</t>
  </si>
  <si>
    <t>Nguyễn Mạnh Tú</t>
  </si>
  <si>
    <t>P.Chi cục trưởng 
Chi cục Trồng trọt và Bảo vệ thực vật</t>
  </si>
  <si>
    <t xml:space="preserve">Sở Tài nguyên và Môi trường </t>
  </si>
  <si>
    <t>Phòng Khoáng sản</t>
  </si>
  <si>
    <t>Phòng Quản lý đất đai</t>
  </si>
  <si>
    <t>Phòng Môi trường, Nước, Khí tượng thủy văn và Biến đổi khí hậu</t>
  </si>
  <si>
    <t>Phòng Đo đạc bản đồ và Viễn thám</t>
  </si>
  <si>
    <t>Nguyễn Sơn Lâm</t>
  </si>
  <si>
    <t>Phó Giám đốc 
Sở Tài nguyên và Môi trường</t>
  </si>
  <si>
    <t>Sở Tài nguyên và Môi trường</t>
  </si>
  <si>
    <t>Sở Thông tin và Truyền thông</t>
  </si>
  <si>
    <t>Phòng văn phòng</t>
  </si>
  <si>
    <t xml:space="preserve">Thanh tra </t>
  </si>
  <si>
    <t>Phòng Thông tin - Báo chí - Xuất bản</t>
  </si>
  <si>
    <t>Phòng Quản lý Công nghệ thông tin và Bưu chính, Viễn thông</t>
  </si>
  <si>
    <t>Sở Văn hoá, Thể thao và Du lịch</t>
  </si>
  <si>
    <t>Phòng Tổ chức - Pháp chế</t>
  </si>
  <si>
    <t>Phòng Quản lý thể dục thể thao</t>
  </si>
  <si>
    <t>Phòng Quản lý du lịch</t>
  </si>
  <si>
    <t>Phòng Quản lý di sản</t>
  </si>
  <si>
    <t>Phòng Quản lý Văn hoá và gia đình</t>
  </si>
  <si>
    <t>Sở Xây dựng</t>
  </si>
  <si>
    <t>Văn phòng</t>
  </si>
  <si>
    <t>Phòng Kinh tế - Bất động sản</t>
  </si>
  <si>
    <t>Phòng Quản lý xây dựng và VLXD</t>
  </si>
  <si>
    <t>Phòng Giám định xây dựng</t>
  </si>
  <si>
    <t>Phòng Quy hoạch kiến trúc - Phát triển đô thị</t>
  </si>
  <si>
    <t>Văn phòng HĐND và UBND</t>
  </si>
  <si>
    <t>Phòng Nội vụ</t>
  </si>
  <si>
    <t>Thanh tra huyện</t>
  </si>
  <si>
    <t>Phòng Y tế</t>
  </si>
  <si>
    <t>Phòng Văn hoá và Thông tin</t>
  </si>
  <si>
    <t>Phòng Tư pháp</t>
  </si>
  <si>
    <t>Phòng Nông nghiệp và PTNT</t>
  </si>
  <si>
    <t>Phòng Lao động, TB&amp;XH</t>
  </si>
  <si>
    <t>Phòng Kinh tế và Hạ tầng</t>
  </si>
  <si>
    <t>Phòng Giáo dục và Đào tạo</t>
  </si>
  <si>
    <t>Phòng Tài nguyên và Môi trường</t>
  </si>
  <si>
    <t>Phòng Tài chính - Kế hoạch</t>
  </si>
  <si>
    <t>Phòng Dân tộc</t>
  </si>
  <si>
    <t>Huyện Yên Sơn</t>
  </si>
  <si>
    <t>Lãnh đạo UBND thành phố</t>
  </si>
  <si>
    <t>Lãnh đạo HĐND và các Ban HĐND</t>
  </si>
  <si>
    <t>Phòng Kinh tế thành phố</t>
  </si>
  <si>
    <t>Phòng Giáo dục và Đào tạo thành phố</t>
  </si>
  <si>
    <t>Phòng Lao động - TBXH thành phố</t>
  </si>
  <si>
    <t>Phòng Nội vụ thành phố</t>
  </si>
  <si>
    <t>Phòng Quản lý đô thị thành phố</t>
  </si>
  <si>
    <t>Phòng Tài chính - Kế hoạch thành phố</t>
  </si>
  <si>
    <t>Phòng Tài nguyên và Môi trường thành phố</t>
  </si>
  <si>
    <t>Phòng Tư pháp thành phố</t>
  </si>
  <si>
    <t>Phòng Văn hóa và Thông tin thành phố</t>
  </si>
  <si>
    <t>Phòng Y tế thành phố</t>
  </si>
  <si>
    <t>Thanh tra thành phố</t>
  </si>
  <si>
    <t>III</t>
  </si>
  <si>
    <t>UBND thành phố Tuyên Quang</t>
  </si>
  <si>
    <t>Trương Đức Tiến</t>
  </si>
  <si>
    <t>Trưởng phòng Văn hóa và Thông tin thành phố</t>
  </si>
  <si>
    <t>01/11/2023</t>
  </si>
  <si>
    <t>Vũ Anh Hoài</t>
  </si>
  <si>
    <t>Chuyên viên phòng Tài chính - Kế hoạch thành phố</t>
  </si>
  <si>
    <t>01/10/2023</t>
  </si>
  <si>
    <t>Dương Văn Thanh</t>
  </si>
  <si>
    <t>Chuyên viên Phòng Lao động - Thương binh và Xã hội thành phố</t>
  </si>
  <si>
    <t>01/8/2023</t>
  </si>
  <si>
    <t>Văn phòng HĐND&amp;UBND huyện</t>
  </si>
  <si>
    <t>Phòng Văn hóa - Thông tin</t>
  </si>
  <si>
    <t>Phòng dân tộc</t>
  </si>
  <si>
    <t>Phòng Lao động TB và XH</t>
  </si>
  <si>
    <t>Phòng Kinh tế hạ tầng</t>
  </si>
  <si>
    <t>Huyện Chiêm Hóa</t>
  </si>
  <si>
    <t>V</t>
  </si>
  <si>
    <t>VII</t>
  </si>
  <si>
    <t>Nguyễn Thị Ngọc Thúy</t>
  </si>
  <si>
    <t xml:space="preserve">Chuyên viên phòng Kinh tế và Hạ tầng </t>
  </si>
  <si>
    <t>UBND huyện Chiêm Hóa</t>
  </si>
  <si>
    <t xml:space="preserve">Sở Giáo dục và Đào tạo </t>
  </si>
  <si>
    <t xml:space="preserve">Thanh tra Sở </t>
  </si>
  <si>
    <t xml:space="preserve">Phòng Kế hoạch tài chính </t>
  </si>
  <si>
    <t xml:space="preserve">Phòng Giáo dục phổ thông </t>
  </si>
  <si>
    <t xml:space="preserve">Phòng Giáo dục mầm non </t>
  </si>
  <si>
    <t xml:space="preserve">Phòng Quản lý chất lượng giáo dục </t>
  </si>
  <si>
    <t xml:space="preserve">Trần Thu Nga </t>
  </si>
  <si>
    <t xml:space="preserve">Trường phòng Tổ chức cán bộ </t>
  </si>
  <si>
    <t xml:space="preserve">Thanh tra tỉnh </t>
  </si>
  <si>
    <t xml:space="preserve">Lãnh đạo thanh tra tỉnh </t>
  </si>
  <si>
    <t xml:space="preserve">Phòng Nghiệp vụ 1 </t>
  </si>
  <si>
    <t>Phòng Nghiệp vụ 2</t>
  </si>
  <si>
    <t>Phòng Giám sát, kiểm tra và xử lý sau thanh tra</t>
  </si>
  <si>
    <t xml:space="preserve">Phòng Thanh tra phòng, chống tham nhũng </t>
  </si>
  <si>
    <t>Phòng Người có công</t>
  </si>
  <si>
    <t>Phòng Xã hội</t>
  </si>
  <si>
    <t>Sở Lao động-Thương binh và Xã hội</t>
  </si>
  <si>
    <t>Nguyễn Văn Dũng</t>
  </si>
  <si>
    <t>Chánh Thanh tra Sở Lao động - Thương binh và Xã hội</t>
  </si>
  <si>
    <t xml:space="preserve">Sở Khoa học và Công nghệ </t>
  </si>
  <si>
    <t xml:space="preserve">Lãnh đạo Sở </t>
  </si>
  <si>
    <t xml:space="preserve">Văn phòng - Thanh tra </t>
  </si>
  <si>
    <t>Phòng Kế hoạch và Quản lý khoa học, chuyên ngành</t>
  </si>
  <si>
    <t xml:space="preserve">Phòng Quản lý công nghệ và tiêu chuẩn đo lường chất lượng </t>
  </si>
  <si>
    <t>Thành phố Tuyên Quang</t>
  </si>
  <si>
    <t xml:space="preserve">VP Đoàn đại biểu Quốc hội và Hội đồng nhân dân tỉnh </t>
  </si>
  <si>
    <t>1.1</t>
  </si>
  <si>
    <t xml:space="preserve">Văn phòng </t>
  </si>
  <si>
    <t>Lãnh đạo VP</t>
  </si>
  <si>
    <t>a</t>
  </si>
  <si>
    <t>Phòng Công tác Quốc hội</t>
  </si>
  <si>
    <t>b</t>
  </si>
  <si>
    <t>Phòng Công tác Hội đồng</t>
  </si>
  <si>
    <t>c</t>
  </si>
  <si>
    <t>Phòng Thông tin dân nguyện</t>
  </si>
  <si>
    <t>d</t>
  </si>
  <si>
    <t>Phòng HC - Tổ chức - Quản trị</t>
  </si>
  <si>
    <t>1.2</t>
  </si>
  <si>
    <t xml:space="preserve">Ban Pháp chế </t>
  </si>
  <si>
    <t>1.3</t>
  </si>
  <si>
    <t xml:space="preserve">Ban Kinh tế ngân sách </t>
  </si>
  <si>
    <t>1.4</t>
  </si>
  <si>
    <t>Ban Văn hóa - xã hội</t>
  </si>
  <si>
    <t>1.5</t>
  </si>
  <si>
    <t xml:space="preserve">Ban Dân tộc </t>
  </si>
  <si>
    <t>Văn phòng Ủy ban nhân dân tỉnh</t>
  </si>
  <si>
    <t xml:space="preserve">Phòng Kinh tế </t>
  </si>
  <si>
    <t xml:space="preserve">Phòng Tổng hợp - Văn xã </t>
  </si>
  <si>
    <t>Phòng Nội chính</t>
  </si>
  <si>
    <t>Phòng Quy hoạch Đầu tư và XD</t>
  </si>
  <si>
    <t>Phòng Hành chính - Tổ chức</t>
  </si>
  <si>
    <t>Phòng Quản trị - Tài vụ</t>
  </si>
  <si>
    <t xml:space="preserve">Phòng Tin học, Công báo - Kiểm soát thủ tục hành chính </t>
  </si>
  <si>
    <t>Ban Tiếp Công dân</t>
  </si>
  <si>
    <t xml:space="preserve">Trung tâm phục vụ hành chính công </t>
  </si>
  <si>
    <t xml:space="preserve">Lãnh đạo HĐND tỉnh </t>
  </si>
  <si>
    <t xml:space="preserve">Lãnh đạo UBND tỉnh </t>
  </si>
  <si>
    <t>Sở Nội vụ</t>
  </si>
  <si>
    <t xml:space="preserve">Văn phòng sở </t>
  </si>
  <si>
    <t>Phòng Tổ chức biên chế và Tổ chức PCP</t>
  </si>
  <si>
    <t>Phòng Công chức, viên chức</t>
  </si>
  <si>
    <t xml:space="preserve">Phòng Tôn giáo </t>
  </si>
  <si>
    <t>Phòng Xây dựng chính quyền và CTTN</t>
  </si>
  <si>
    <t>Phòng Cải cách hành chính - VTLT</t>
  </si>
  <si>
    <t xml:space="preserve">Ban Thi đua - Khen thưởng </t>
  </si>
  <si>
    <t>Sở Ngoại vụ</t>
  </si>
  <si>
    <t>Văn phòng - Thanh tra</t>
  </si>
  <si>
    <t>Phòng hợp tác quốc tế - LS - NVNONN</t>
  </si>
  <si>
    <t>IV</t>
  </si>
  <si>
    <t xml:space="preserve">Sở Tư pháp </t>
  </si>
  <si>
    <t>Phòng Xây dựng, kiểm tra, thi hành pháp luật và PBGDPL</t>
  </si>
  <si>
    <t>Phòng Bổ trợ và hành chính tư pháp</t>
  </si>
  <si>
    <t>Phòng Quản lý chất lượng công trình giao thông</t>
  </si>
  <si>
    <t>Phòng Quản lý vận tải, phương tiện và người lái</t>
  </si>
  <si>
    <t>Phòng Pháp chế - An toàn</t>
  </si>
  <si>
    <t>Phòng Quản lý kết cấu hạ tầng giao thông</t>
  </si>
  <si>
    <t>Văn phòng Ban An toàn Giao thông</t>
  </si>
  <si>
    <t>VI</t>
  </si>
  <si>
    <t>VIII</t>
  </si>
  <si>
    <t xml:space="preserve">Sở Y tế </t>
  </si>
  <si>
    <t xml:space="preserve">Phòng Kế hoạch Tài chính </t>
  </si>
  <si>
    <t xml:space="preserve">Phòng nghiệp vụ Y, Dược </t>
  </si>
  <si>
    <t xml:space="preserve">Chi cục Dân số KHH Gia đình </t>
  </si>
  <si>
    <t>IX</t>
  </si>
  <si>
    <t>X</t>
  </si>
  <si>
    <t>XI</t>
  </si>
  <si>
    <t>Ban Dân tộc</t>
  </si>
  <si>
    <t xml:space="preserve">Lãnh đạo Ban </t>
  </si>
  <si>
    <t>Phòng Chính sách Dân tộc</t>
  </si>
  <si>
    <t>Thanh tra</t>
  </si>
  <si>
    <t>Vũ Quang Tùng</t>
  </si>
  <si>
    <t>Nghỉ thôi việc vào 31/01/2023</t>
  </si>
  <si>
    <t xml:space="preserve">Sở Tài chính </t>
  </si>
  <si>
    <t>Phòng Tài chính đầu tư</t>
  </si>
  <si>
    <t>Phòng Quản lý Ngân sách</t>
  </si>
  <si>
    <t>Phòng Tài chính Hành chính SN</t>
  </si>
  <si>
    <t>Phòng Quản lý giá, công sản và Tài chính doanh nghiệp</t>
  </si>
  <si>
    <t>XII</t>
  </si>
  <si>
    <t>XIII</t>
  </si>
  <si>
    <t>XIV</t>
  </si>
  <si>
    <t>XV</t>
  </si>
  <si>
    <t>XVI</t>
  </si>
  <si>
    <t>XVII</t>
  </si>
  <si>
    <t>XVIII</t>
  </si>
  <si>
    <t>XIX</t>
  </si>
  <si>
    <t>Ban Quản lý khu công nghiệp</t>
  </si>
  <si>
    <t xml:space="preserve">Phòng nghiệp vụ - tổng hợp </t>
  </si>
  <si>
    <t>Văn Phòng HĐND và UBND huyện</t>
  </si>
  <si>
    <t>Phòng Văn hóa và Thông tin</t>
  </si>
  <si>
    <t>Phòng Lao động TB&amp;XH</t>
  </si>
  <si>
    <t>Lãnh đạo UBND</t>
  </si>
  <si>
    <t>Lãnh đạo HĐND</t>
  </si>
  <si>
    <t>Các Ban HĐND</t>
  </si>
  <si>
    <t>Phòng Tài chính-Kế hoạch</t>
  </si>
  <si>
    <t>Phòng Lao động-Thương binh và Xã hội</t>
  </si>
  <si>
    <t xml:space="preserve">Phòng Văn hoá và Thông tin </t>
  </si>
  <si>
    <t>Huyện Lâm Bình</t>
  </si>
  <si>
    <t>Phòng Tài chính- Kế hoạch</t>
  </si>
  <si>
    <t>Phòng Lao động thương binh và Xã hội</t>
  </si>
  <si>
    <t>Huyện Sơn Dương</t>
  </si>
  <si>
    <t>Nguyễn Thị Mùi</t>
  </si>
  <si>
    <t>Công chức Phòng Y tế</t>
  </si>
  <si>
    <t>Trịnh Thị Duyên</t>
  </si>
  <si>
    <t>Phó Chánh Văn phòng Hội đồng nhân dân và Ủy ban nhân dân huyện</t>
  </si>
  <si>
    <t>UBND huyện Sơn Dương</t>
  </si>
  <si>
    <t>Huyện Hàm Yên</t>
  </si>
  <si>
    <t xml:space="preserve">Văn phòng HĐND và UBND </t>
  </si>
  <si>
    <t>Lãnh đạo HĐND huyện</t>
  </si>
  <si>
    <t>Lãnh đạo UBND huyện</t>
  </si>
  <si>
    <t>Các ban HĐND</t>
  </si>
  <si>
    <t xml:space="preserve">Phòng Nội vụ </t>
  </si>
  <si>
    <t>Phòng Lao động, Thương binh và Xã hội</t>
  </si>
  <si>
    <t>Phòng Kinh tế - Hạ tầng</t>
  </si>
  <si>
    <t>Văn phòng HĐND và UBNĐ</t>
  </si>
  <si>
    <t>XXI</t>
  </si>
  <si>
    <t>Lãnh đạo Văn phòng</t>
  </si>
  <si>
    <t>Lê Thông Điệp</t>
  </si>
  <si>
    <t>01/9/2023</t>
  </si>
  <si>
    <t>Văn phòng UBND tỉnh</t>
  </si>
  <si>
    <t>Phòng Quản lý hành nghề y dược tư nhân</t>
  </si>
  <si>
    <t xml:space="preserve">Phòng An toàn vệ sinh thực phẩm </t>
  </si>
  <si>
    <t>Hoàng Văn Hải</t>
  </si>
  <si>
    <t>Sở Y tế</t>
  </si>
  <si>
    <t>Ghi chú</t>
  </si>
  <si>
    <t>Trưởng phòng Kinh tế, Văn phòng UBND tỉnh Tuyên Quang</t>
  </si>
  <si>
    <t>Trưởng phòng Kế hoạch Tài chính, Sở Y tế</t>
  </si>
  <si>
    <t>Tuyển dụng</t>
  </si>
  <si>
    <t>Tiếp nhận</t>
  </si>
  <si>
    <t>Thiếu 01 Phó Chánh Văn phòng</t>
  </si>
  <si>
    <t>Thiếu 01 Phó Giám đốc Sở</t>
  </si>
  <si>
    <t>Thiếu 01 Phó Ban</t>
  </si>
  <si>
    <t>Thiếu 01 Phó Chủ tịch</t>
  </si>
  <si>
    <t>Giảm 01 biên chế theo Đề án tinh giản giai đoạn 2022-2026</t>
  </si>
  <si>
    <t xml:space="preserve">Sở Lao động, Thương binh và Xã hội </t>
  </si>
  <si>
    <t>Giảm 02 biên chế theo Đề án tinh giản giai đoạn 2022-2026</t>
  </si>
  <si>
    <t>Trịnh Thúy Lệ</t>
  </si>
  <si>
    <t>Sở Khoa học và Công nghệ</t>
  </si>
  <si>
    <t>01 người nghỉ hưu từ 01/6/2023</t>
  </si>
  <si>
    <t>Số HĐLĐ hỗ trợ phục vụ theo NĐ số 111</t>
  </si>
  <si>
    <t>HĐLĐ hỗ trợ, phục vụ theo NĐ 111dự kiến để làm cơ sở xác định giao kinh phí</t>
  </si>
  <si>
    <t>Kế toán Văn phòng sở</t>
  </si>
  <si>
    <t xml:space="preserve">Lái xe </t>
  </si>
  <si>
    <t>KẾ HOACH BIÊN CHẾ CÔNG CHỨC VÀ HỢP ĐỒNG LAO ĐỘNG THEO NGHỊ ĐỊNH SỐ 111/2022/NĐ-CP TRONG CƠ QUAN, TỔ CHỨC HÀNH CHÍNH NĂM 2024</t>
  </si>
  <si>
    <t xml:space="preserve">Cơ quan, đơn vị </t>
  </si>
  <si>
    <t>Số tinh giản biên chế theo Đề án tinh giản biên chế giai đoạn 2022-2026</t>
  </si>
  <si>
    <t>Kế hoạch năm 2024</t>
  </si>
  <si>
    <t>Biên chế tạm giao năm 2023</t>
  </si>
  <si>
    <t>Phòng Lao động</t>
  </si>
  <si>
    <t>ỦY BAN NHÂN DÂN
TỈNH TUYÊN QUANG</t>
  </si>
  <si>
    <t>Số đã được Thường trực Tỉnh ủy, Ban Thường vụ Tỉnh ủy cho ý kiến về chỉ tiêu tuyển dụng, tiếp nhận</t>
  </si>
  <si>
    <t>(Kèm theo Kế hoạch số 204/KH-UBND ngày  31/8/2023 của UBND tỉnh Tuyên Quang)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</si>
</sst>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₫_-;\-* #,##0.00\ _₫_-;_-* &quot;-&quot;??\ _₫_-;_-@_-"/>
    <numFmt numFmtId="165" formatCode="_(* #,##0_);_(* \(#,##0\);_(* &quot;-&quot;??_);_(@_)"/>
  </numFmts>
  <fonts count="38" x14ac:knownFonts="1">
    <font>
      <sz val="11"/>
      <color theme="1"/>
      <name val="Calibri"/>
      <family val="2"/>
      <charset val="163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indexed="8"/>
      <name val="Times New Roman"/>
      <family val="1"/>
    </font>
    <font>
      <sz val="10"/>
      <name val="Times New Roman"/>
      <family val="1"/>
    </font>
    <font>
      <sz val="12"/>
      <color theme="1"/>
      <name val="Times New Roman"/>
      <family val="2"/>
    </font>
    <font>
      <sz val="10"/>
      <name val="arial"/>
      <family val="2"/>
    </font>
    <font>
      <sz val="11"/>
      <name val="Times New Roman"/>
      <family val="1"/>
    </font>
    <font>
      <sz val="11"/>
      <color indexed="8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  <charset val="163"/>
    </font>
    <font>
      <sz val="12"/>
      <name val="Arial"/>
      <family val="2"/>
    </font>
    <font>
      <sz val="11"/>
      <color theme="1"/>
      <name val="Calibri"/>
      <family val="2"/>
      <charset val="163"/>
      <scheme val="minor"/>
    </font>
    <font>
      <b/>
      <sz val="11"/>
      <color theme="1"/>
      <name val="Times New Roman"/>
      <family val="1"/>
      <charset val="163"/>
    </font>
    <font>
      <b/>
      <sz val="10"/>
      <color theme="1"/>
      <name val="Times New Roman"/>
      <family val="1"/>
      <charset val="163"/>
    </font>
    <font>
      <i/>
      <sz val="11"/>
      <color theme="1"/>
      <name val="Times New Roman"/>
      <family val="1"/>
      <charset val="163"/>
    </font>
    <font>
      <sz val="11"/>
      <color theme="1"/>
      <name val="Times New Roman"/>
      <family val="1"/>
      <charset val="163"/>
    </font>
    <font>
      <b/>
      <i/>
      <sz val="11"/>
      <color theme="1"/>
      <name val="Times New Roman"/>
      <family val="1"/>
      <charset val="163"/>
    </font>
    <font>
      <sz val="11"/>
      <color theme="1"/>
      <name val="Calibri Light"/>
      <family val="1"/>
      <charset val="163"/>
      <scheme val="major"/>
    </font>
    <font>
      <i/>
      <sz val="11"/>
      <color theme="1"/>
      <name val="Calibri Light"/>
      <family val="1"/>
      <charset val="163"/>
      <scheme val="major"/>
    </font>
    <font>
      <sz val="12"/>
      <name val="VNI-Times"/>
    </font>
    <font>
      <b/>
      <sz val="12"/>
      <name val="Times New Roman"/>
      <family val="1"/>
      <charset val="163"/>
    </font>
    <font>
      <b/>
      <sz val="11"/>
      <name val="Times New Roman"/>
      <family val="1"/>
      <charset val="163"/>
    </font>
    <font>
      <b/>
      <sz val="9"/>
      <color theme="1"/>
      <name val="Times New Roman"/>
      <family val="1"/>
      <charset val="163"/>
    </font>
    <font>
      <b/>
      <sz val="11"/>
      <color indexed="8"/>
      <name val="Times New Roman"/>
      <family val="1"/>
      <charset val="163"/>
    </font>
    <font>
      <sz val="9"/>
      <color theme="1"/>
      <name val="Times New Roman"/>
      <family val="1"/>
    </font>
    <font>
      <b/>
      <sz val="10"/>
      <name val="Times New Roman"/>
      <family val="1"/>
    </font>
    <font>
      <b/>
      <sz val="10"/>
      <color indexed="8"/>
      <name val="Times New Roman"/>
      <family val="1"/>
    </font>
    <font>
      <i/>
      <sz val="9"/>
      <color theme="1"/>
      <name val="Times New Roman"/>
      <family val="1"/>
    </font>
    <font>
      <b/>
      <sz val="11"/>
      <name val="Times New Roman"/>
      <family val="1"/>
    </font>
    <font>
      <b/>
      <sz val="11"/>
      <color rgb="FFFF0000"/>
      <name val="Times New Roman"/>
      <family val="1"/>
    </font>
    <font>
      <i/>
      <sz val="11"/>
      <name val="Times New Roman"/>
      <family val="1"/>
    </font>
    <font>
      <b/>
      <i/>
      <sz val="11"/>
      <name val="Times New Roman"/>
      <family val="1"/>
    </font>
    <font>
      <sz val="11"/>
      <name val="Times New Roman"/>
      <family val="1"/>
      <charset val="16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/>
    <xf numFmtId="0" fontId="8" fillId="0" borderId="0"/>
    <xf numFmtId="0" fontId="8" fillId="0" borderId="0"/>
    <xf numFmtId="0" fontId="9" fillId="0" borderId="0"/>
    <xf numFmtId="0" fontId="12" fillId="0" borderId="0"/>
    <xf numFmtId="164" fontId="16" fillId="0" borderId="0" applyFont="0" applyFill="0" applyBorder="0" applyAlignment="0" applyProtection="0"/>
    <xf numFmtId="0" fontId="24" fillId="0" borderId="0"/>
    <xf numFmtId="0" fontId="12" fillId="0" borderId="0"/>
  </cellStyleXfs>
  <cellXfs count="18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10" fillId="2" borderId="1" xfId="3" applyFont="1" applyFill="1" applyBorder="1" applyAlignment="1">
      <alignment horizontal="center" vertical="center"/>
    </xf>
    <xf numFmtId="0" fontId="2" fillId="2" borderId="0" xfId="0" applyFont="1" applyFill="1"/>
    <xf numFmtId="0" fontId="11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vertical="center" wrapText="1"/>
    </xf>
    <xf numFmtId="0" fontId="13" fillId="2" borderId="1" xfId="4" applyFont="1" applyFill="1" applyBorder="1" applyAlignment="1">
      <alignment horizontal="center" vertical="center" wrapText="1"/>
    </xf>
    <xf numFmtId="0" fontId="12" fillId="2" borderId="1" xfId="4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14" fillId="3" borderId="1" xfId="0" applyFont="1" applyFill="1" applyBorder="1" applyAlignment="1">
      <alignment horizontal="left" vertical="center" wrapText="1"/>
    </xf>
    <xf numFmtId="0" fontId="10" fillId="0" borderId="0" xfId="0" applyFont="1"/>
    <xf numFmtId="0" fontId="10" fillId="0" borderId="0" xfId="0" applyFont="1" applyAlignment="1">
      <alignment horizontal="center" vertical="center"/>
    </xf>
    <xf numFmtId="0" fontId="15" fillId="0" borderId="0" xfId="0" applyFont="1"/>
    <xf numFmtId="0" fontId="11" fillId="0" borderId="1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left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left" vertical="center" wrapText="1"/>
    </xf>
    <xf numFmtId="3" fontId="17" fillId="2" borderId="1" xfId="0" applyNumberFormat="1" applyFont="1" applyFill="1" applyBorder="1" applyAlignment="1">
      <alignment horizontal="center" vertical="center" wrapText="1"/>
    </xf>
    <xf numFmtId="3" fontId="17" fillId="0" borderId="1" xfId="0" applyNumberFormat="1" applyFont="1" applyBorder="1" applyAlignment="1">
      <alignment horizontal="center" vertical="center" wrapText="1"/>
    </xf>
    <xf numFmtId="3" fontId="19" fillId="2" borderId="1" xfId="0" applyNumberFormat="1" applyFont="1" applyFill="1" applyBorder="1" applyAlignment="1">
      <alignment horizontal="center" vertical="center" wrapText="1"/>
    </xf>
    <xf numFmtId="3" fontId="20" fillId="0" borderId="1" xfId="0" applyNumberFormat="1" applyFont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 wrapText="1"/>
    </xf>
    <xf numFmtId="3" fontId="20" fillId="2" borderId="1" xfId="0" applyNumberFormat="1" applyFont="1" applyFill="1" applyBorder="1" applyAlignment="1">
      <alignment horizontal="center" vertical="center"/>
    </xf>
    <xf numFmtId="3" fontId="19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0" fillId="2" borderId="1" xfId="0" applyFont="1" applyFill="1" applyBorder="1" applyAlignment="1">
      <alignment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 wrapText="1"/>
    </xf>
    <xf numFmtId="3" fontId="17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12" fillId="0" borderId="1" xfId="6" applyFont="1" applyBorder="1" applyAlignment="1">
      <alignment horizontal="center" vertical="center" wrapText="1"/>
    </xf>
    <xf numFmtId="0" fontId="12" fillId="0" borderId="1" xfId="6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/>
    </xf>
    <xf numFmtId="0" fontId="25" fillId="0" borderId="1" xfId="6" applyFont="1" applyBorder="1" applyAlignment="1">
      <alignment horizontal="center" vertical="center" wrapText="1"/>
    </xf>
    <xf numFmtId="0" fontId="14" fillId="0" borderId="1" xfId="6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6" fillId="0" borderId="1" xfId="6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wrapText="1"/>
    </xf>
    <xf numFmtId="0" fontId="2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center" vertical="center"/>
    </xf>
    <xf numFmtId="0" fontId="14" fillId="3" borderId="1" xfId="7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 wrapText="1"/>
    </xf>
    <xf numFmtId="3" fontId="17" fillId="2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vertical="center" wrapText="1" shrinkToFit="1"/>
    </xf>
    <xf numFmtId="0" fontId="12" fillId="0" borderId="1" xfId="0" applyFont="1" applyBorder="1" applyAlignment="1">
      <alignment vertical="center" wrapText="1"/>
    </xf>
    <xf numFmtId="3" fontId="20" fillId="2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17" fillId="0" borderId="0" xfId="0" applyFont="1"/>
    <xf numFmtId="0" fontId="18" fillId="2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2" fillId="0" borderId="1" xfId="0" applyFont="1" applyBorder="1"/>
    <xf numFmtId="0" fontId="15" fillId="0" borderId="1" xfId="0" applyFont="1" applyBorder="1"/>
    <xf numFmtId="0" fontId="10" fillId="0" borderId="1" xfId="0" applyFont="1" applyBorder="1"/>
    <xf numFmtId="0" fontId="2" fillId="2" borderId="1" xfId="0" applyFont="1" applyFill="1" applyBorder="1"/>
    <xf numFmtId="0" fontId="29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0" fillId="0" borderId="1" xfId="0" applyFont="1" applyBorder="1"/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vertical="center" wrapText="1" shrinkToFit="1"/>
    </xf>
    <xf numFmtId="0" fontId="20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vertical="center" wrapText="1" shrinkToFit="1"/>
    </xf>
    <xf numFmtId="0" fontId="20" fillId="2" borderId="1" xfId="0" applyFont="1" applyFill="1" applyBorder="1"/>
    <xf numFmtId="0" fontId="20" fillId="2" borderId="0" xfId="0" applyFont="1" applyFill="1"/>
    <xf numFmtId="0" fontId="26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2" borderId="1" xfId="1" applyFont="1" applyFill="1" applyBorder="1" applyAlignment="1">
      <alignment horizontal="left" vertical="center" wrapText="1"/>
    </xf>
    <xf numFmtId="0" fontId="7" fillId="2" borderId="1" xfId="1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7" fillId="2" borderId="1" xfId="2" applyFont="1" applyFill="1" applyBorder="1" applyAlignment="1">
      <alignment horizontal="left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7" fillId="0" borderId="1" xfId="2" applyFont="1" applyBorder="1" applyAlignment="1">
      <alignment horizontal="left" vertical="center" wrapText="1"/>
    </xf>
    <xf numFmtId="0" fontId="7" fillId="0" borderId="1" xfId="2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31" fillId="0" borderId="1" xfId="0" applyFont="1" applyBorder="1" applyAlignment="1">
      <alignment horizontal="left" vertical="center" wrapText="1"/>
    </xf>
    <xf numFmtId="0" fontId="31" fillId="0" borderId="1" xfId="0" applyFont="1" applyBorder="1" applyAlignment="1">
      <alignment horizontal="center" vertical="center" wrapText="1"/>
    </xf>
    <xf numFmtId="14" fontId="3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5" fillId="0" borderId="1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2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 wrapText="1"/>
    </xf>
    <xf numFmtId="0" fontId="29" fillId="0" borderId="0" xfId="0" applyFont="1"/>
    <xf numFmtId="3" fontId="1" fillId="0" borderId="0" xfId="0" applyNumberFormat="1" applyFont="1"/>
    <xf numFmtId="0" fontId="34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 wrapText="1"/>
    </xf>
    <xf numFmtId="0" fontId="10" fillId="0" borderId="1" xfId="6" applyFont="1" applyBorder="1" applyAlignment="1">
      <alignment horizontal="center" vertical="center" wrapText="1"/>
    </xf>
    <xf numFmtId="165" fontId="10" fillId="0" borderId="1" xfId="5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3" fontId="10" fillId="2" borderId="1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10" fillId="3" borderId="1" xfId="7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33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/>
    <xf numFmtId="3" fontId="1" fillId="2" borderId="0" xfId="0" applyNumberFormat="1" applyFont="1" applyFill="1"/>
    <xf numFmtId="0" fontId="1" fillId="2" borderId="0" xfId="0" applyFont="1" applyFill="1"/>
    <xf numFmtId="0" fontId="10" fillId="2" borderId="0" xfId="0" applyFont="1" applyFill="1" applyAlignment="1">
      <alignment horizontal="center" vertical="center"/>
    </xf>
    <xf numFmtId="0" fontId="33" fillId="2" borderId="1" xfId="0" applyFont="1" applyFill="1" applyBorder="1" applyAlignment="1">
      <alignment horizontal="center" vertical="center"/>
    </xf>
    <xf numFmtId="3" fontId="33" fillId="2" borderId="1" xfId="0" applyNumberFormat="1" applyFont="1" applyFill="1" applyBorder="1" applyAlignment="1">
      <alignment horizontal="center" vertical="center" wrapText="1"/>
    </xf>
    <xf numFmtId="0" fontId="10" fillId="2" borderId="1" xfId="6" applyFont="1" applyFill="1" applyBorder="1" applyAlignment="1">
      <alignment horizontal="center" vertical="center" wrapText="1"/>
    </xf>
    <xf numFmtId="0" fontId="33" fillId="2" borderId="7" xfId="0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3" fontId="35" fillId="2" borderId="1" xfId="0" applyNumberFormat="1" applyFont="1" applyFill="1" applyBorder="1" applyAlignment="1">
      <alignment horizontal="center" vertical="center" wrapText="1"/>
    </xf>
    <xf numFmtId="0" fontId="36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/>
    </xf>
    <xf numFmtId="3" fontId="10" fillId="2" borderId="1" xfId="0" applyNumberFormat="1" applyFont="1" applyFill="1" applyBorder="1" applyAlignment="1">
      <alignment horizontal="center" vertical="center"/>
    </xf>
    <xf numFmtId="0" fontId="10" fillId="2" borderId="1" xfId="7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0" fillId="2" borderId="5" xfId="0" applyFont="1" applyFill="1" applyBorder="1" applyAlignment="1">
      <alignment horizontal="center" vertical="center" wrapText="1"/>
    </xf>
    <xf numFmtId="0" fontId="30" fillId="2" borderId="7" xfId="0" applyFont="1" applyFill="1" applyBorder="1" applyAlignment="1">
      <alignment horizontal="center" vertical="center" wrapText="1"/>
    </xf>
    <xf numFmtId="0" fontId="30" fillId="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0" fillId="0" borderId="2" xfId="0" applyFont="1" applyBorder="1" applyAlignment="1">
      <alignment horizontal="left" vertical="center" wrapText="1"/>
    </xf>
    <xf numFmtId="0" fontId="30" fillId="0" borderId="3" xfId="0" applyFont="1" applyBorder="1" applyAlignment="1">
      <alignment horizontal="left" vertical="center" wrapText="1"/>
    </xf>
    <xf numFmtId="0" fontId="30" fillId="0" borderId="4" xfId="0" applyFont="1" applyBorder="1" applyAlignment="1">
      <alignment horizontal="left" vertical="center" wrapText="1"/>
    </xf>
  </cellXfs>
  <cellStyles count="8">
    <cellStyle name="Comma" xfId="5" builtinId="3"/>
    <cellStyle name="Ledger 17 x 11 in_Ra soat mam non den diem truong" xfId="7" xr:uid="{00000000-0005-0000-0000-000001000000}"/>
    <cellStyle name="Normal" xfId="0" builtinId="0"/>
    <cellStyle name="Normal 10" xfId="3" xr:uid="{00000000-0005-0000-0000-000003000000}"/>
    <cellStyle name="Normal 2" xfId="1" xr:uid="{00000000-0005-0000-0000-000004000000}"/>
    <cellStyle name="Normal 3" xfId="2" xr:uid="{00000000-0005-0000-0000-000005000000}"/>
    <cellStyle name="Normal 4" xfId="4" xr:uid="{00000000-0005-0000-0000-000006000000}"/>
    <cellStyle name="Normal_Bieu tong hop bien che cac nam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762000</xdr:colOff>
      <xdr:row>1</xdr:row>
      <xdr:rowOff>0</xdr:rowOff>
    </xdr:from>
    <xdr:to>
      <xdr:col>1</xdr:col>
      <xdr:colOff>1439333</xdr:colOff>
      <xdr:row>1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1079500" y="338667"/>
          <a:ext cx="67733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96"/>
  <sheetViews>
    <sheetView zoomScale="90" zoomScaleNormal="90" workbookViewId="0">
      <selection activeCell="L8" sqref="L8"/>
    </sheetView>
  </sheetViews>
  <sheetFormatPr defaultColWidth="9" defaultRowHeight="15" x14ac:dyDescent="0.25"/>
  <cols>
    <col min="1" max="1" width="4.140625" style="1" customWidth="1"/>
    <col min="2" max="2" width="25.7109375" style="13" customWidth="1"/>
    <col min="3" max="3" width="6.85546875" style="1" customWidth="1"/>
    <col min="4" max="4" width="8.140625" style="1" customWidth="1"/>
    <col min="5" max="5" width="9" style="1"/>
    <col min="6" max="6" width="6.85546875" style="1" customWidth="1"/>
    <col min="7" max="9" width="7.42578125" style="1" customWidth="1"/>
    <col min="10" max="10" width="7.5703125" style="1" customWidth="1"/>
    <col min="11" max="11" width="8.5703125" style="1" customWidth="1"/>
    <col min="12" max="12" width="6.85546875" style="1" customWidth="1"/>
    <col min="13" max="13" width="8" style="139" customWidth="1"/>
    <col min="14" max="14" width="7.42578125" style="1" customWidth="1"/>
    <col min="15" max="15" width="7.85546875" style="1" customWidth="1"/>
    <col min="16" max="16" width="9.7109375" style="1" customWidth="1"/>
    <col min="17" max="17" width="7" style="1" customWidth="1"/>
    <col min="18" max="18" width="7.42578125" style="1" customWidth="1"/>
    <col min="19" max="19" width="10.7109375" style="1" customWidth="1"/>
    <col min="20" max="20" width="28.42578125" style="2" customWidth="1"/>
    <col min="21" max="16384" width="9" style="2"/>
  </cols>
  <sheetData>
    <row r="1" spans="1:21" ht="27" customHeight="1" x14ac:dyDescent="0.25">
      <c r="A1" s="152" t="s">
        <v>303</v>
      </c>
      <c r="B1" s="153"/>
      <c r="C1" s="153"/>
    </row>
    <row r="2" spans="1:21" ht="18.75" customHeight="1" x14ac:dyDescent="0.25">
      <c r="A2" s="163" t="s">
        <v>25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</row>
    <row r="3" spans="1:21" ht="23.25" customHeight="1" x14ac:dyDescent="0.25">
      <c r="A3" s="163" t="s">
        <v>297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163"/>
      <c r="Q3" s="163"/>
      <c r="R3" s="163"/>
      <c r="S3" s="163"/>
      <c r="T3" s="163"/>
    </row>
    <row r="4" spans="1:21" ht="24.6" customHeight="1" x14ac:dyDescent="0.25">
      <c r="A4" s="167" t="s">
        <v>305</v>
      </c>
      <c r="B4" s="167"/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</row>
    <row r="5" spans="1:21" s="3" customFormat="1" ht="27" customHeight="1" x14ac:dyDescent="0.2">
      <c r="A5" s="154" t="s">
        <v>0</v>
      </c>
      <c r="B5" s="154" t="s">
        <v>298</v>
      </c>
      <c r="C5" s="168" t="s">
        <v>301</v>
      </c>
      <c r="D5" s="169"/>
      <c r="E5" s="170"/>
      <c r="F5" s="168" t="s">
        <v>26</v>
      </c>
      <c r="G5" s="169"/>
      <c r="H5" s="169"/>
      <c r="I5" s="169"/>
      <c r="J5" s="170"/>
      <c r="K5" s="168" t="s">
        <v>304</v>
      </c>
      <c r="L5" s="170"/>
      <c r="M5" s="160" t="s">
        <v>299</v>
      </c>
      <c r="N5" s="171" t="s">
        <v>300</v>
      </c>
      <c r="O5" s="172"/>
      <c r="P5" s="173"/>
      <c r="Q5" s="168" t="s">
        <v>23</v>
      </c>
      <c r="R5" s="169"/>
      <c r="S5" s="170"/>
      <c r="T5" s="164" t="s">
        <v>278</v>
      </c>
    </row>
    <row r="6" spans="1:21" ht="30" customHeight="1" x14ac:dyDescent="0.25">
      <c r="A6" s="155"/>
      <c r="B6" s="155"/>
      <c r="C6" s="157" t="s">
        <v>1</v>
      </c>
      <c r="D6" s="165" t="s">
        <v>2</v>
      </c>
      <c r="E6" s="166"/>
      <c r="F6" s="157" t="s">
        <v>1</v>
      </c>
      <c r="G6" s="165" t="s">
        <v>2</v>
      </c>
      <c r="H6" s="178"/>
      <c r="I6" s="178"/>
      <c r="J6" s="166"/>
      <c r="K6" s="174"/>
      <c r="L6" s="175"/>
      <c r="M6" s="161"/>
      <c r="N6" s="157" t="s">
        <v>1</v>
      </c>
      <c r="O6" s="165" t="s">
        <v>2</v>
      </c>
      <c r="P6" s="166"/>
      <c r="Q6" s="157" t="s">
        <v>1</v>
      </c>
      <c r="R6" s="165" t="s">
        <v>2</v>
      </c>
      <c r="S6" s="166"/>
      <c r="T6" s="164"/>
    </row>
    <row r="7" spans="1:21" ht="29.25" customHeight="1" x14ac:dyDescent="0.25">
      <c r="A7" s="155"/>
      <c r="B7" s="155"/>
      <c r="C7" s="159"/>
      <c r="D7" s="157" t="s">
        <v>3</v>
      </c>
      <c r="E7" s="157" t="s">
        <v>293</v>
      </c>
      <c r="F7" s="159"/>
      <c r="G7" s="165" t="s">
        <v>3</v>
      </c>
      <c r="H7" s="178"/>
      <c r="I7" s="166"/>
      <c r="J7" s="157" t="s">
        <v>293</v>
      </c>
      <c r="K7" s="176"/>
      <c r="L7" s="177"/>
      <c r="M7" s="161"/>
      <c r="N7" s="159"/>
      <c r="O7" s="157" t="s">
        <v>3</v>
      </c>
      <c r="P7" s="157" t="s">
        <v>294</v>
      </c>
      <c r="Q7" s="159"/>
      <c r="R7" s="157" t="s">
        <v>3</v>
      </c>
      <c r="S7" s="157" t="s">
        <v>294</v>
      </c>
      <c r="T7" s="164"/>
    </row>
    <row r="8" spans="1:21" ht="85.9" customHeight="1" x14ac:dyDescent="0.25">
      <c r="A8" s="156"/>
      <c r="B8" s="156"/>
      <c r="C8" s="158"/>
      <c r="D8" s="158"/>
      <c r="E8" s="158"/>
      <c r="F8" s="158"/>
      <c r="G8" s="98" t="s">
        <v>21</v>
      </c>
      <c r="H8" s="98" t="s">
        <v>22</v>
      </c>
      <c r="I8" s="98" t="s">
        <v>11</v>
      </c>
      <c r="J8" s="158"/>
      <c r="K8" s="151" t="s">
        <v>281</v>
      </c>
      <c r="L8" s="151" t="s">
        <v>282</v>
      </c>
      <c r="M8" s="162"/>
      <c r="N8" s="158"/>
      <c r="O8" s="158"/>
      <c r="P8" s="158"/>
      <c r="Q8" s="158"/>
      <c r="R8" s="158"/>
      <c r="S8" s="158"/>
      <c r="T8" s="164"/>
    </row>
    <row r="9" spans="1:21" s="118" customFormat="1" ht="19.899999999999999" customHeight="1" x14ac:dyDescent="0.2">
      <c r="A9" s="116">
        <v>1</v>
      </c>
      <c r="B9" s="117">
        <v>2</v>
      </c>
      <c r="C9" s="116">
        <v>3</v>
      </c>
      <c r="D9" s="117">
        <v>4</v>
      </c>
      <c r="E9" s="116">
        <v>5</v>
      </c>
      <c r="F9" s="117">
        <v>6</v>
      </c>
      <c r="G9" s="116">
        <v>7</v>
      </c>
      <c r="H9" s="117">
        <v>8</v>
      </c>
      <c r="I9" s="116">
        <v>9</v>
      </c>
      <c r="J9" s="117">
        <v>10</v>
      </c>
      <c r="K9" s="116">
        <v>11</v>
      </c>
      <c r="L9" s="117">
        <v>12</v>
      </c>
      <c r="M9" s="116">
        <v>13</v>
      </c>
      <c r="N9" s="117">
        <v>14</v>
      </c>
      <c r="O9" s="116">
        <v>15</v>
      </c>
      <c r="P9" s="117">
        <v>16</v>
      </c>
      <c r="Q9" s="116">
        <v>17</v>
      </c>
      <c r="R9" s="117">
        <v>18</v>
      </c>
      <c r="S9" s="116">
        <v>19</v>
      </c>
      <c r="T9" s="117">
        <v>20</v>
      </c>
    </row>
    <row r="10" spans="1:21" s="138" customFormat="1" ht="14.25" x14ac:dyDescent="0.2">
      <c r="A10" s="91"/>
      <c r="B10" s="134" t="s">
        <v>14</v>
      </c>
      <c r="C10" s="122">
        <f t="shared" ref="C10:R10" si="0">C11+C179</f>
        <v>1881</v>
      </c>
      <c r="D10" s="122">
        <f t="shared" si="0"/>
        <v>1747</v>
      </c>
      <c r="E10" s="122">
        <f t="shared" si="0"/>
        <v>134</v>
      </c>
      <c r="F10" s="122">
        <f t="shared" si="0"/>
        <v>1732</v>
      </c>
      <c r="G10" s="122">
        <f t="shared" si="0"/>
        <v>219</v>
      </c>
      <c r="H10" s="122">
        <f t="shared" si="0"/>
        <v>311</v>
      </c>
      <c r="I10" s="122">
        <f t="shared" si="0"/>
        <v>1072</v>
      </c>
      <c r="J10" s="122">
        <f t="shared" si="0"/>
        <v>130</v>
      </c>
      <c r="K10" s="122">
        <f t="shared" ref="K10" si="1">K11+K179</f>
        <v>23</v>
      </c>
      <c r="L10" s="122">
        <f t="shared" ref="L10:M10" si="2">L11+L179</f>
        <v>52</v>
      </c>
      <c r="M10" s="135">
        <f t="shared" si="2"/>
        <v>8</v>
      </c>
      <c r="N10" s="122">
        <f t="shared" si="0"/>
        <v>1873</v>
      </c>
      <c r="O10" s="122">
        <f t="shared" si="0"/>
        <v>1739</v>
      </c>
      <c r="P10" s="122">
        <f t="shared" ref="P10" si="3">P11+P179</f>
        <v>134</v>
      </c>
      <c r="Q10" s="122">
        <f t="shared" si="0"/>
        <v>-8</v>
      </c>
      <c r="R10" s="122">
        <f t="shared" si="0"/>
        <v>-8</v>
      </c>
      <c r="S10" s="122">
        <f t="shared" ref="S10" si="4">S11+S179</f>
        <v>0</v>
      </c>
      <c r="T10" s="136"/>
      <c r="U10" s="137"/>
    </row>
    <row r="11" spans="1:21" s="3" customFormat="1" ht="14.25" x14ac:dyDescent="0.2">
      <c r="A11" s="5" t="s">
        <v>15</v>
      </c>
      <c r="B11" s="8" t="s">
        <v>16</v>
      </c>
      <c r="C11" s="78">
        <f t="shared" ref="C11:R11" si="5">C12+C13+C14+C25+C35+C39+C47+C53+C62+C71+C76+C85+C92+C97+C105+C114+C122+C130+C138+C150+C158+C164</f>
        <v>1157</v>
      </c>
      <c r="D11" s="78">
        <f t="shared" si="5"/>
        <v>1063</v>
      </c>
      <c r="E11" s="78">
        <f t="shared" si="5"/>
        <v>94</v>
      </c>
      <c r="F11" s="78">
        <f t="shared" si="5"/>
        <v>1078</v>
      </c>
      <c r="G11" s="78">
        <f t="shared" si="5"/>
        <v>127</v>
      </c>
      <c r="H11" s="78">
        <f t="shared" si="5"/>
        <v>172</v>
      </c>
      <c r="I11" s="78">
        <f t="shared" si="5"/>
        <v>687</v>
      </c>
      <c r="J11" s="78">
        <f t="shared" si="5"/>
        <v>92</v>
      </c>
      <c r="K11" s="78">
        <f t="shared" ref="K11" si="6">K12+K13+K14+K25+K35+K39+K47+K53+K62+K71+K76+K85+K92+K97+K105+K114+K122+K130+K138+K150+K158+K164</f>
        <v>13</v>
      </c>
      <c r="L11" s="78">
        <f t="shared" ref="L11:M11" si="7">L12+L13+L14+L25+L35+L39+L47+L53+L62+L71+L76+L85+L92+L97+L105+L114+L122+L130+L138+L150+L158+L164</f>
        <v>25</v>
      </c>
      <c r="M11" s="135">
        <f t="shared" si="7"/>
        <v>4</v>
      </c>
      <c r="N11" s="78">
        <f t="shared" si="5"/>
        <v>1153</v>
      </c>
      <c r="O11" s="78">
        <f t="shared" si="5"/>
        <v>1059</v>
      </c>
      <c r="P11" s="78">
        <f t="shared" ref="P11" si="8">P12+P13+P14+P25+P35+P39+P47+P53+P62+P71+P76+P85+P92+P97+P105+P114+P122+P130+P138+P150+P158+P164</f>
        <v>94</v>
      </c>
      <c r="Q11" s="78">
        <f t="shared" si="5"/>
        <v>-4</v>
      </c>
      <c r="R11" s="78">
        <f t="shared" si="5"/>
        <v>-4</v>
      </c>
      <c r="S11" s="78">
        <f t="shared" ref="S11" si="9">S12+S13+S14+S25+S35+S39+S47+S53+S62+S71+S76+S85+S92+S97+S105+S114+S122+S130+S138+S150+S158+S164</f>
        <v>0</v>
      </c>
      <c r="T11" s="82"/>
      <c r="U11" s="119"/>
    </row>
    <row r="12" spans="1:21" s="3" customFormat="1" ht="14.25" x14ac:dyDescent="0.2">
      <c r="A12" s="38"/>
      <c r="B12" s="53" t="s">
        <v>190</v>
      </c>
      <c r="C12" s="5">
        <f>D12+E12</f>
        <v>2</v>
      </c>
      <c r="D12" s="54">
        <v>2</v>
      </c>
      <c r="E12" s="38"/>
      <c r="F12" s="5">
        <f>G12+H12+I12+J12</f>
        <v>2</v>
      </c>
      <c r="G12" s="5"/>
      <c r="H12" s="5">
        <v>2</v>
      </c>
      <c r="I12" s="5"/>
      <c r="J12" s="5"/>
      <c r="K12" s="5"/>
      <c r="L12" s="5"/>
      <c r="M12" s="140"/>
      <c r="N12" s="5">
        <f>O12+P12</f>
        <v>2</v>
      </c>
      <c r="O12" s="5">
        <v>2</v>
      </c>
      <c r="P12" s="38"/>
      <c r="Q12" s="5">
        <f>R12+S12</f>
        <v>0</v>
      </c>
      <c r="R12" s="5">
        <f>D12-O12</f>
        <v>0</v>
      </c>
      <c r="S12" s="5">
        <f>E12-P12</f>
        <v>0</v>
      </c>
      <c r="T12" s="82"/>
      <c r="U12" s="119"/>
    </row>
    <row r="13" spans="1:21" s="3" customFormat="1" ht="14.25" x14ac:dyDescent="0.2">
      <c r="A13" s="38"/>
      <c r="B13" s="53" t="s">
        <v>191</v>
      </c>
      <c r="C13" s="5">
        <f>D13+E13</f>
        <v>4</v>
      </c>
      <c r="D13" s="55">
        <v>4</v>
      </c>
      <c r="E13" s="38"/>
      <c r="F13" s="5">
        <f>G13+H13+I13+J13</f>
        <v>4</v>
      </c>
      <c r="G13" s="5">
        <v>1</v>
      </c>
      <c r="H13" s="5">
        <v>3</v>
      </c>
      <c r="I13" s="5"/>
      <c r="J13" s="5"/>
      <c r="K13" s="5"/>
      <c r="L13" s="5"/>
      <c r="M13" s="140"/>
      <c r="N13" s="5">
        <f>O13+P13</f>
        <v>4</v>
      </c>
      <c r="O13" s="5">
        <v>4</v>
      </c>
      <c r="P13" s="38"/>
      <c r="Q13" s="5">
        <f>R13+S13</f>
        <v>0</v>
      </c>
      <c r="R13" s="5">
        <f>D13-O13</f>
        <v>0</v>
      </c>
      <c r="S13" s="5">
        <f>E13-P13</f>
        <v>0</v>
      </c>
      <c r="T13" s="82"/>
      <c r="U13" s="119"/>
    </row>
    <row r="14" spans="1:21" s="3" customFormat="1" ht="25.5" customHeight="1" x14ac:dyDescent="0.2">
      <c r="A14" s="38" t="s">
        <v>10</v>
      </c>
      <c r="B14" s="53" t="s">
        <v>180</v>
      </c>
      <c r="C14" s="43">
        <f>+D14+E14</f>
        <v>66</v>
      </c>
      <c r="D14" s="44">
        <f>SUM(D15:D24)</f>
        <v>53</v>
      </c>
      <c r="E14" s="44">
        <f t="shared" ref="E14:R14" si="10">SUM(E15:E24)</f>
        <v>13</v>
      </c>
      <c r="F14" s="44">
        <f t="shared" si="10"/>
        <v>60</v>
      </c>
      <c r="G14" s="44">
        <f t="shared" si="10"/>
        <v>9</v>
      </c>
      <c r="H14" s="44">
        <f t="shared" si="10"/>
        <v>11</v>
      </c>
      <c r="I14" s="44">
        <f t="shared" si="10"/>
        <v>27</v>
      </c>
      <c r="J14" s="44">
        <f t="shared" si="10"/>
        <v>13</v>
      </c>
      <c r="K14" s="44">
        <v>1</v>
      </c>
      <c r="L14" s="44">
        <v>3</v>
      </c>
      <c r="M14" s="141">
        <f>SUM(M15:M24)</f>
        <v>0</v>
      </c>
      <c r="N14" s="44">
        <f t="shared" si="10"/>
        <v>66</v>
      </c>
      <c r="O14" s="44">
        <f t="shared" si="10"/>
        <v>53</v>
      </c>
      <c r="P14" s="44">
        <f t="shared" ref="P14" si="11">SUM(P15:P24)</f>
        <v>13</v>
      </c>
      <c r="Q14" s="44">
        <f t="shared" si="10"/>
        <v>0</v>
      </c>
      <c r="R14" s="44">
        <f t="shared" si="10"/>
        <v>0</v>
      </c>
      <c r="S14" s="44">
        <f t="shared" ref="S14" si="12">SUM(S15:S24)</f>
        <v>0</v>
      </c>
      <c r="T14" s="82"/>
      <c r="U14" s="119"/>
    </row>
    <row r="15" spans="1:21" s="3" customFormat="1" x14ac:dyDescent="0.25">
      <c r="A15" s="41"/>
      <c r="B15" s="52" t="s">
        <v>270</v>
      </c>
      <c r="C15" s="77">
        <f t="shared" ref="C15:C23" si="13">+D15+E15</f>
        <v>4</v>
      </c>
      <c r="D15" s="56">
        <v>4</v>
      </c>
      <c r="E15" s="41"/>
      <c r="F15" s="57">
        <f>G15+H15+I15+J15</f>
        <v>3</v>
      </c>
      <c r="G15" s="57">
        <v>1</v>
      </c>
      <c r="H15" s="57">
        <v>2</v>
      </c>
      <c r="I15" s="50"/>
      <c r="J15" s="41"/>
      <c r="K15" s="41"/>
      <c r="L15" s="41"/>
      <c r="M15" s="129"/>
      <c r="N15" s="57">
        <f>O15+P15</f>
        <v>4</v>
      </c>
      <c r="O15" s="56">
        <v>4</v>
      </c>
      <c r="P15" s="41"/>
      <c r="Q15" s="57">
        <f>R15+S15</f>
        <v>0</v>
      </c>
      <c r="R15" s="57">
        <f t="shared" ref="R15:R24" si="14">O15-D15</f>
        <v>0</v>
      </c>
      <c r="S15" s="57">
        <f t="shared" ref="S15:S24" si="15">P15-E15</f>
        <v>0</v>
      </c>
      <c r="T15" s="89" t="s">
        <v>283</v>
      </c>
      <c r="U15" s="119"/>
    </row>
    <row r="16" spans="1:21" s="3" customFormat="1" x14ac:dyDescent="0.2">
      <c r="A16" s="41">
        <v>1</v>
      </c>
      <c r="B16" s="52" t="s">
        <v>181</v>
      </c>
      <c r="C16" s="77">
        <f t="shared" si="13"/>
        <v>5</v>
      </c>
      <c r="D16" s="56">
        <v>5</v>
      </c>
      <c r="E16" s="41"/>
      <c r="F16" s="57">
        <f t="shared" ref="F16:F79" si="16">G16+H16+I16+J16</f>
        <v>4</v>
      </c>
      <c r="G16" s="57">
        <v>1</v>
      </c>
      <c r="H16" s="57">
        <v>1</v>
      </c>
      <c r="I16" s="50">
        <v>2</v>
      </c>
      <c r="J16" s="41"/>
      <c r="K16" s="41"/>
      <c r="L16" s="41"/>
      <c r="M16" s="129"/>
      <c r="N16" s="57">
        <f t="shared" ref="N16:N38" si="17">O16+P16</f>
        <v>5</v>
      </c>
      <c r="O16" s="56">
        <v>5</v>
      </c>
      <c r="P16" s="41"/>
      <c r="Q16" s="57">
        <f t="shared" ref="Q16:Q34" si="18">R16+S16</f>
        <v>0</v>
      </c>
      <c r="R16" s="57">
        <f t="shared" si="14"/>
        <v>0</v>
      </c>
      <c r="S16" s="57">
        <f t="shared" si="15"/>
        <v>0</v>
      </c>
      <c r="T16" s="82"/>
      <c r="U16" s="119"/>
    </row>
    <row r="17" spans="1:21" s="3" customFormat="1" x14ac:dyDescent="0.2">
      <c r="A17" s="41">
        <v>2</v>
      </c>
      <c r="B17" s="52" t="s">
        <v>182</v>
      </c>
      <c r="C17" s="77">
        <f t="shared" si="13"/>
        <v>7</v>
      </c>
      <c r="D17" s="56">
        <v>7</v>
      </c>
      <c r="E17" s="41"/>
      <c r="F17" s="57">
        <f t="shared" si="16"/>
        <v>6</v>
      </c>
      <c r="G17" s="57">
        <v>1</v>
      </c>
      <c r="H17" s="57">
        <v>2</v>
      </c>
      <c r="I17" s="50">
        <v>3</v>
      </c>
      <c r="J17" s="41"/>
      <c r="K17" s="41"/>
      <c r="L17" s="41"/>
      <c r="M17" s="129"/>
      <c r="N17" s="57">
        <f t="shared" si="17"/>
        <v>7</v>
      </c>
      <c r="O17" s="56">
        <v>7</v>
      </c>
      <c r="P17" s="41"/>
      <c r="Q17" s="57">
        <f t="shared" si="18"/>
        <v>0</v>
      </c>
      <c r="R17" s="57">
        <f t="shared" si="14"/>
        <v>0</v>
      </c>
      <c r="S17" s="57">
        <f t="shared" si="15"/>
        <v>0</v>
      </c>
      <c r="T17" s="82"/>
      <c r="U17" s="119"/>
    </row>
    <row r="18" spans="1:21" s="3" customFormat="1" x14ac:dyDescent="0.2">
      <c r="A18" s="41">
        <v>3</v>
      </c>
      <c r="B18" s="52" t="s">
        <v>183</v>
      </c>
      <c r="C18" s="77">
        <f t="shared" si="13"/>
        <v>5</v>
      </c>
      <c r="D18" s="56">
        <v>5</v>
      </c>
      <c r="E18" s="41"/>
      <c r="F18" s="57">
        <f t="shared" si="16"/>
        <v>5</v>
      </c>
      <c r="G18" s="57">
        <v>1</v>
      </c>
      <c r="H18" s="57">
        <v>1</v>
      </c>
      <c r="I18" s="50">
        <v>3</v>
      </c>
      <c r="J18" s="41"/>
      <c r="K18" s="41"/>
      <c r="L18" s="41"/>
      <c r="M18" s="129"/>
      <c r="N18" s="57">
        <f t="shared" si="17"/>
        <v>5</v>
      </c>
      <c r="O18" s="56">
        <v>5</v>
      </c>
      <c r="P18" s="41"/>
      <c r="Q18" s="57">
        <f t="shared" si="18"/>
        <v>0</v>
      </c>
      <c r="R18" s="57">
        <f t="shared" si="14"/>
        <v>0</v>
      </c>
      <c r="S18" s="57">
        <f t="shared" si="15"/>
        <v>0</v>
      </c>
      <c r="T18" s="82"/>
      <c r="U18" s="119"/>
    </row>
    <row r="19" spans="1:21" s="3" customFormat="1" ht="30" x14ac:dyDescent="0.2">
      <c r="A19" s="41">
        <v>4</v>
      </c>
      <c r="B19" s="52" t="s">
        <v>184</v>
      </c>
      <c r="C19" s="77">
        <f t="shared" si="13"/>
        <v>5</v>
      </c>
      <c r="D19" s="56">
        <v>5</v>
      </c>
      <c r="E19" s="41"/>
      <c r="F19" s="57">
        <f t="shared" si="16"/>
        <v>4</v>
      </c>
      <c r="G19" s="57">
        <v>1</v>
      </c>
      <c r="H19" s="57">
        <v>1</v>
      </c>
      <c r="I19" s="50">
        <v>2</v>
      </c>
      <c r="J19" s="41"/>
      <c r="K19" s="41"/>
      <c r="L19" s="41"/>
      <c r="M19" s="129"/>
      <c r="N19" s="57">
        <f t="shared" si="17"/>
        <v>5</v>
      </c>
      <c r="O19" s="56">
        <v>5</v>
      </c>
      <c r="P19" s="41"/>
      <c r="Q19" s="57">
        <f t="shared" si="18"/>
        <v>0</v>
      </c>
      <c r="R19" s="57">
        <f t="shared" si="14"/>
        <v>0</v>
      </c>
      <c r="S19" s="57">
        <f t="shared" si="15"/>
        <v>0</v>
      </c>
      <c r="T19" s="82"/>
      <c r="U19" s="119"/>
    </row>
    <row r="20" spans="1:21" s="3" customFormat="1" ht="30" x14ac:dyDescent="0.2">
      <c r="A20" s="41">
        <v>5</v>
      </c>
      <c r="B20" s="52" t="s">
        <v>185</v>
      </c>
      <c r="C20" s="77">
        <f t="shared" si="13"/>
        <v>7</v>
      </c>
      <c r="D20" s="41">
        <v>7</v>
      </c>
      <c r="E20" s="41"/>
      <c r="F20" s="93">
        <f t="shared" si="16"/>
        <v>7</v>
      </c>
      <c r="G20" s="93">
        <v>1</v>
      </c>
      <c r="H20" s="93">
        <v>1</v>
      </c>
      <c r="I20" s="123">
        <v>5</v>
      </c>
      <c r="J20" s="41"/>
      <c r="K20" s="41"/>
      <c r="L20" s="41"/>
      <c r="M20" s="129"/>
      <c r="N20" s="57">
        <f t="shared" si="17"/>
        <v>7</v>
      </c>
      <c r="O20" s="56">
        <v>7</v>
      </c>
      <c r="P20" s="41"/>
      <c r="Q20" s="57">
        <f t="shared" si="18"/>
        <v>0</v>
      </c>
      <c r="R20" s="57">
        <f t="shared" si="14"/>
        <v>0</v>
      </c>
      <c r="S20" s="57">
        <f t="shared" si="15"/>
        <v>0</v>
      </c>
      <c r="T20" s="82"/>
      <c r="U20" s="119"/>
    </row>
    <row r="21" spans="1:21" s="3" customFormat="1" x14ac:dyDescent="0.2">
      <c r="A21" s="41">
        <v>6</v>
      </c>
      <c r="B21" s="52" t="s">
        <v>186</v>
      </c>
      <c r="C21" s="77">
        <f t="shared" si="13"/>
        <v>18</v>
      </c>
      <c r="D21" s="56">
        <v>7</v>
      </c>
      <c r="E21" s="41">
        <v>11</v>
      </c>
      <c r="F21" s="57">
        <f t="shared" si="16"/>
        <v>18</v>
      </c>
      <c r="G21" s="57">
        <v>1</v>
      </c>
      <c r="H21" s="57">
        <v>1</v>
      </c>
      <c r="I21" s="50">
        <v>5</v>
      </c>
      <c r="J21" s="41">
        <v>11</v>
      </c>
      <c r="K21" s="41"/>
      <c r="L21" s="41"/>
      <c r="M21" s="129"/>
      <c r="N21" s="57">
        <f t="shared" si="17"/>
        <v>18</v>
      </c>
      <c r="O21" s="56">
        <v>7</v>
      </c>
      <c r="P21" s="41">
        <v>11</v>
      </c>
      <c r="Q21" s="57">
        <f t="shared" si="18"/>
        <v>0</v>
      </c>
      <c r="R21" s="57">
        <f t="shared" si="14"/>
        <v>0</v>
      </c>
      <c r="S21" s="57">
        <f t="shared" si="15"/>
        <v>0</v>
      </c>
      <c r="T21" s="82"/>
      <c r="U21" s="119"/>
    </row>
    <row r="22" spans="1:21" s="3" customFormat="1" ht="45" x14ac:dyDescent="0.2">
      <c r="A22" s="41">
        <v>7</v>
      </c>
      <c r="B22" s="52" t="s">
        <v>187</v>
      </c>
      <c r="C22" s="77">
        <f t="shared" si="13"/>
        <v>8</v>
      </c>
      <c r="D22" s="56">
        <v>8</v>
      </c>
      <c r="E22" s="41"/>
      <c r="F22" s="57">
        <f t="shared" si="16"/>
        <v>7</v>
      </c>
      <c r="G22" s="57">
        <v>1</v>
      </c>
      <c r="H22" s="57">
        <v>2</v>
      </c>
      <c r="I22" s="50">
        <v>4</v>
      </c>
      <c r="J22" s="41"/>
      <c r="K22" s="41"/>
      <c r="L22" s="41"/>
      <c r="M22" s="129"/>
      <c r="N22" s="57">
        <f t="shared" si="17"/>
        <v>8</v>
      </c>
      <c r="O22" s="56">
        <v>8</v>
      </c>
      <c r="P22" s="41"/>
      <c r="Q22" s="57">
        <f t="shared" si="18"/>
        <v>0</v>
      </c>
      <c r="R22" s="57">
        <f t="shared" si="14"/>
        <v>0</v>
      </c>
      <c r="S22" s="57">
        <f t="shared" si="15"/>
        <v>0</v>
      </c>
      <c r="T22" s="82"/>
      <c r="U22" s="119"/>
    </row>
    <row r="23" spans="1:21" s="3" customFormat="1" x14ac:dyDescent="0.2">
      <c r="A23" s="41">
        <v>8</v>
      </c>
      <c r="B23" s="52" t="s">
        <v>188</v>
      </c>
      <c r="C23" s="77">
        <f t="shared" si="13"/>
        <v>7</v>
      </c>
      <c r="D23" s="56">
        <v>5</v>
      </c>
      <c r="E23" s="41">
        <v>2</v>
      </c>
      <c r="F23" s="57">
        <f t="shared" si="16"/>
        <v>6</v>
      </c>
      <c r="G23" s="57">
        <v>1</v>
      </c>
      <c r="H23" s="57"/>
      <c r="I23" s="50">
        <v>3</v>
      </c>
      <c r="J23" s="41">
        <v>2</v>
      </c>
      <c r="K23" s="41"/>
      <c r="L23" s="41"/>
      <c r="M23" s="129"/>
      <c r="N23" s="57">
        <f t="shared" si="17"/>
        <v>7</v>
      </c>
      <c r="O23" s="56">
        <v>5</v>
      </c>
      <c r="P23" s="41">
        <v>2</v>
      </c>
      <c r="Q23" s="57">
        <f t="shared" si="18"/>
        <v>0</v>
      </c>
      <c r="R23" s="57">
        <f t="shared" si="14"/>
        <v>0</v>
      </c>
      <c r="S23" s="57">
        <f t="shared" si="15"/>
        <v>0</v>
      </c>
      <c r="T23" s="82"/>
      <c r="U23" s="119"/>
    </row>
    <row r="24" spans="1:21" s="3" customFormat="1" ht="30" x14ac:dyDescent="0.2">
      <c r="A24" s="41">
        <v>9</v>
      </c>
      <c r="B24" s="52" t="s">
        <v>189</v>
      </c>
      <c r="C24" s="57"/>
      <c r="D24" s="5"/>
      <c r="E24" s="5"/>
      <c r="F24" s="57">
        <f t="shared" si="16"/>
        <v>0</v>
      </c>
      <c r="G24" s="57"/>
      <c r="H24" s="57"/>
      <c r="I24" s="5"/>
      <c r="J24" s="5"/>
      <c r="K24" s="5"/>
      <c r="L24" s="5"/>
      <c r="M24" s="140"/>
      <c r="N24" s="57">
        <f t="shared" si="17"/>
        <v>0</v>
      </c>
      <c r="O24" s="5"/>
      <c r="P24" s="5"/>
      <c r="Q24" s="57">
        <f t="shared" si="18"/>
        <v>0</v>
      </c>
      <c r="R24" s="57">
        <f t="shared" si="14"/>
        <v>0</v>
      </c>
      <c r="S24" s="57">
        <f t="shared" si="15"/>
        <v>0</v>
      </c>
      <c r="T24" s="82"/>
      <c r="U24" s="119"/>
    </row>
    <row r="25" spans="1:21" s="3" customFormat="1" ht="14.25" x14ac:dyDescent="0.2">
      <c r="A25" s="5" t="s">
        <v>13</v>
      </c>
      <c r="B25" s="53" t="s">
        <v>192</v>
      </c>
      <c r="C25" s="43">
        <f t="shared" ref="C25:C38" si="19">+D25+E25</f>
        <v>51</v>
      </c>
      <c r="D25" s="44">
        <f>SUM(D26:D34)</f>
        <v>47</v>
      </c>
      <c r="E25" s="43">
        <f>SUM(E26:E34)</f>
        <v>4</v>
      </c>
      <c r="F25" s="44">
        <f t="shared" ref="F25:H25" si="20">SUM(F26:F34)</f>
        <v>49</v>
      </c>
      <c r="G25" s="44">
        <f t="shared" si="20"/>
        <v>9</v>
      </c>
      <c r="H25" s="44">
        <f t="shared" si="20"/>
        <v>11</v>
      </c>
      <c r="I25" s="44">
        <f>SUM(I26:I34)</f>
        <v>25</v>
      </c>
      <c r="J25" s="43">
        <f>SUM(J26:J34)</f>
        <v>4</v>
      </c>
      <c r="K25" s="43">
        <f t="shared" ref="K25:M25" si="21">SUM(K26:K34)</f>
        <v>0</v>
      </c>
      <c r="L25" s="43">
        <f t="shared" si="21"/>
        <v>0</v>
      </c>
      <c r="M25" s="141">
        <f t="shared" si="21"/>
        <v>0</v>
      </c>
      <c r="N25" s="44">
        <f t="shared" ref="N25:R25" si="22">SUM(N26:N34)</f>
        <v>51</v>
      </c>
      <c r="O25" s="44">
        <f t="shared" si="22"/>
        <v>47</v>
      </c>
      <c r="P25" s="43">
        <f>SUM(P26:P34)</f>
        <v>4</v>
      </c>
      <c r="Q25" s="44">
        <f t="shared" si="22"/>
        <v>0</v>
      </c>
      <c r="R25" s="44">
        <f t="shared" si="22"/>
        <v>0</v>
      </c>
      <c r="S25" s="44">
        <f t="shared" ref="S25" si="23">SUM(S26:S34)</f>
        <v>0</v>
      </c>
      <c r="T25" s="82"/>
      <c r="U25" s="119"/>
    </row>
    <row r="26" spans="1:21" s="3" customFormat="1" x14ac:dyDescent="0.25">
      <c r="A26" s="5"/>
      <c r="B26" s="42" t="s">
        <v>155</v>
      </c>
      <c r="C26" s="77">
        <f t="shared" si="19"/>
        <v>4</v>
      </c>
      <c r="D26" s="46">
        <v>4</v>
      </c>
      <c r="E26" s="48"/>
      <c r="F26" s="57">
        <f t="shared" si="16"/>
        <v>3</v>
      </c>
      <c r="G26" s="57">
        <v>1</v>
      </c>
      <c r="H26" s="57">
        <v>2</v>
      </c>
      <c r="I26" s="50"/>
      <c r="J26" s="41"/>
      <c r="K26" s="41"/>
      <c r="L26" s="41"/>
      <c r="M26" s="129"/>
      <c r="N26" s="57">
        <f t="shared" si="17"/>
        <v>4</v>
      </c>
      <c r="O26" s="46">
        <v>4</v>
      </c>
      <c r="P26" s="48"/>
      <c r="Q26" s="57">
        <f t="shared" si="18"/>
        <v>0</v>
      </c>
      <c r="R26" s="57">
        <f t="shared" ref="R26:R34" si="24">O26-D26</f>
        <v>0</v>
      </c>
      <c r="S26" s="57">
        <f t="shared" ref="S26:S34" si="25">P26-E26</f>
        <v>0</v>
      </c>
      <c r="T26" s="89" t="s">
        <v>284</v>
      </c>
      <c r="U26" s="119"/>
    </row>
    <row r="27" spans="1:21" s="3" customFormat="1" x14ac:dyDescent="0.2">
      <c r="A27" s="57">
        <v>1</v>
      </c>
      <c r="B27" s="42" t="s">
        <v>193</v>
      </c>
      <c r="C27" s="77">
        <f t="shared" si="19"/>
        <v>8</v>
      </c>
      <c r="D27" s="46">
        <v>5</v>
      </c>
      <c r="E27" s="48">
        <v>3</v>
      </c>
      <c r="F27" s="57">
        <f t="shared" si="16"/>
        <v>8</v>
      </c>
      <c r="G27" s="57">
        <v>1</v>
      </c>
      <c r="H27" s="57">
        <v>1</v>
      </c>
      <c r="I27" s="50">
        <v>3</v>
      </c>
      <c r="J27" s="41">
        <v>3</v>
      </c>
      <c r="K27" s="41"/>
      <c r="L27" s="41"/>
      <c r="M27" s="129"/>
      <c r="N27" s="57">
        <f t="shared" si="17"/>
        <v>8</v>
      </c>
      <c r="O27" s="46">
        <v>5</v>
      </c>
      <c r="P27" s="48">
        <v>3</v>
      </c>
      <c r="Q27" s="57">
        <f t="shared" si="18"/>
        <v>0</v>
      </c>
      <c r="R27" s="57">
        <f t="shared" si="24"/>
        <v>0</v>
      </c>
      <c r="S27" s="57">
        <f t="shared" si="25"/>
        <v>0</v>
      </c>
      <c r="T27" s="82"/>
      <c r="U27" s="119"/>
    </row>
    <row r="28" spans="1:21" s="3" customFormat="1" x14ac:dyDescent="0.2">
      <c r="A28" s="57">
        <v>2</v>
      </c>
      <c r="B28" s="42" t="s">
        <v>136</v>
      </c>
      <c r="C28" s="77">
        <f t="shared" si="19"/>
        <v>4</v>
      </c>
      <c r="D28" s="46">
        <v>4</v>
      </c>
      <c r="E28" s="48"/>
      <c r="F28" s="57">
        <f t="shared" si="16"/>
        <v>4</v>
      </c>
      <c r="G28" s="57">
        <v>1</v>
      </c>
      <c r="H28" s="57">
        <v>1</v>
      </c>
      <c r="I28" s="50">
        <v>2</v>
      </c>
      <c r="J28" s="41"/>
      <c r="K28" s="41"/>
      <c r="L28" s="41"/>
      <c r="M28" s="129"/>
      <c r="N28" s="57">
        <f t="shared" si="17"/>
        <v>4</v>
      </c>
      <c r="O28" s="46">
        <v>4</v>
      </c>
      <c r="P28" s="48"/>
      <c r="Q28" s="57">
        <f t="shared" si="18"/>
        <v>0</v>
      </c>
      <c r="R28" s="57">
        <f t="shared" si="24"/>
        <v>0</v>
      </c>
      <c r="S28" s="57">
        <f t="shared" si="25"/>
        <v>0</v>
      </c>
      <c r="T28" s="82"/>
      <c r="U28" s="119"/>
    </row>
    <row r="29" spans="1:21" s="3" customFormat="1" ht="30" x14ac:dyDescent="0.2">
      <c r="A29" s="57">
        <v>3</v>
      </c>
      <c r="B29" s="42" t="s">
        <v>194</v>
      </c>
      <c r="C29" s="77">
        <f t="shared" si="19"/>
        <v>6</v>
      </c>
      <c r="D29" s="46">
        <v>6</v>
      </c>
      <c r="E29" s="48"/>
      <c r="F29" s="57">
        <f t="shared" si="16"/>
        <v>6</v>
      </c>
      <c r="G29" s="57">
        <v>1</v>
      </c>
      <c r="H29" s="57">
        <v>1</v>
      </c>
      <c r="I29" s="50">
        <v>4</v>
      </c>
      <c r="J29" s="41"/>
      <c r="K29" s="41"/>
      <c r="L29" s="41"/>
      <c r="M29" s="129"/>
      <c r="N29" s="57">
        <f t="shared" si="17"/>
        <v>6</v>
      </c>
      <c r="O29" s="46">
        <v>6</v>
      </c>
      <c r="P29" s="48"/>
      <c r="Q29" s="57">
        <f t="shared" si="18"/>
        <v>0</v>
      </c>
      <c r="R29" s="57">
        <f t="shared" si="24"/>
        <v>0</v>
      </c>
      <c r="S29" s="57">
        <f t="shared" si="25"/>
        <v>0</v>
      </c>
      <c r="T29" s="82"/>
      <c r="U29" s="119"/>
    </row>
    <row r="30" spans="1:21" s="3" customFormat="1" x14ac:dyDescent="0.2">
      <c r="A30" s="57">
        <v>4</v>
      </c>
      <c r="B30" s="42" t="s">
        <v>195</v>
      </c>
      <c r="C30" s="77">
        <f t="shared" si="19"/>
        <v>8</v>
      </c>
      <c r="D30" s="46">
        <v>8</v>
      </c>
      <c r="E30" s="48"/>
      <c r="F30" s="57">
        <f t="shared" si="16"/>
        <v>7</v>
      </c>
      <c r="G30" s="57">
        <v>1</v>
      </c>
      <c r="H30" s="57">
        <v>2</v>
      </c>
      <c r="I30" s="50">
        <v>4</v>
      </c>
      <c r="J30" s="41"/>
      <c r="K30" s="41"/>
      <c r="L30" s="41"/>
      <c r="M30" s="129"/>
      <c r="N30" s="57">
        <f t="shared" si="17"/>
        <v>8</v>
      </c>
      <c r="O30" s="46">
        <v>8</v>
      </c>
      <c r="P30" s="48"/>
      <c r="Q30" s="57">
        <f t="shared" si="18"/>
        <v>0</v>
      </c>
      <c r="R30" s="57">
        <f t="shared" si="24"/>
        <v>0</v>
      </c>
      <c r="S30" s="57">
        <f t="shared" si="25"/>
        <v>0</v>
      </c>
      <c r="T30" s="82"/>
      <c r="U30" s="119"/>
    </row>
    <row r="31" spans="1:21" s="3" customFormat="1" x14ac:dyDescent="0.2">
      <c r="A31" s="57">
        <v>5</v>
      </c>
      <c r="B31" s="42" t="s">
        <v>196</v>
      </c>
      <c r="C31" s="77">
        <f t="shared" si="19"/>
        <v>5</v>
      </c>
      <c r="D31" s="46">
        <v>5</v>
      </c>
      <c r="E31" s="48"/>
      <c r="F31" s="57">
        <f t="shared" si="16"/>
        <v>5</v>
      </c>
      <c r="G31" s="57">
        <v>1</v>
      </c>
      <c r="H31" s="57">
        <v>1</v>
      </c>
      <c r="I31" s="50">
        <v>3</v>
      </c>
      <c r="J31" s="41"/>
      <c r="K31" s="41"/>
      <c r="L31" s="41"/>
      <c r="M31" s="129"/>
      <c r="N31" s="57">
        <f t="shared" si="17"/>
        <v>5</v>
      </c>
      <c r="O31" s="46">
        <v>5</v>
      </c>
      <c r="P31" s="48"/>
      <c r="Q31" s="57">
        <f t="shared" si="18"/>
        <v>0</v>
      </c>
      <c r="R31" s="57">
        <f t="shared" si="24"/>
        <v>0</v>
      </c>
      <c r="S31" s="57">
        <f t="shared" si="25"/>
        <v>0</v>
      </c>
      <c r="T31" s="82"/>
      <c r="U31" s="119"/>
    </row>
    <row r="32" spans="1:21" s="3" customFormat="1" ht="30" x14ac:dyDescent="0.2">
      <c r="A32" s="57">
        <v>6</v>
      </c>
      <c r="B32" s="42" t="s">
        <v>197</v>
      </c>
      <c r="C32" s="77">
        <f t="shared" si="19"/>
        <v>5</v>
      </c>
      <c r="D32" s="46">
        <v>5</v>
      </c>
      <c r="E32" s="48"/>
      <c r="F32" s="57">
        <f t="shared" si="16"/>
        <v>5</v>
      </c>
      <c r="G32" s="57">
        <v>1</v>
      </c>
      <c r="H32" s="57">
        <v>1</v>
      </c>
      <c r="I32" s="50">
        <v>3</v>
      </c>
      <c r="J32" s="41"/>
      <c r="K32" s="41"/>
      <c r="L32" s="41"/>
      <c r="M32" s="129"/>
      <c r="N32" s="57">
        <f t="shared" si="17"/>
        <v>5</v>
      </c>
      <c r="O32" s="46">
        <v>5</v>
      </c>
      <c r="P32" s="48"/>
      <c r="Q32" s="57">
        <f t="shared" si="18"/>
        <v>0</v>
      </c>
      <c r="R32" s="57">
        <f t="shared" si="24"/>
        <v>0</v>
      </c>
      <c r="S32" s="57">
        <f t="shared" si="25"/>
        <v>0</v>
      </c>
      <c r="T32" s="82"/>
      <c r="U32" s="119"/>
    </row>
    <row r="33" spans="1:21" s="3" customFormat="1" ht="30" x14ac:dyDescent="0.2">
      <c r="A33" s="57">
        <v>7</v>
      </c>
      <c r="B33" s="42" t="s">
        <v>198</v>
      </c>
      <c r="C33" s="77">
        <f t="shared" si="19"/>
        <v>5</v>
      </c>
      <c r="D33" s="46">
        <v>5</v>
      </c>
      <c r="E33" s="48"/>
      <c r="F33" s="57">
        <f t="shared" si="16"/>
        <v>5</v>
      </c>
      <c r="G33" s="57">
        <v>1</v>
      </c>
      <c r="H33" s="57">
        <v>1</v>
      </c>
      <c r="I33" s="50">
        <v>3</v>
      </c>
      <c r="J33" s="41"/>
      <c r="K33" s="41"/>
      <c r="L33" s="41"/>
      <c r="M33" s="129"/>
      <c r="N33" s="57">
        <f t="shared" si="17"/>
        <v>5</v>
      </c>
      <c r="O33" s="46">
        <v>5</v>
      </c>
      <c r="P33" s="48"/>
      <c r="Q33" s="57">
        <f t="shared" si="18"/>
        <v>0</v>
      </c>
      <c r="R33" s="57">
        <f t="shared" si="24"/>
        <v>0</v>
      </c>
      <c r="S33" s="57">
        <f t="shared" si="25"/>
        <v>0</v>
      </c>
      <c r="T33" s="82"/>
      <c r="U33" s="119"/>
    </row>
    <row r="34" spans="1:21" s="3" customFormat="1" x14ac:dyDescent="0.2">
      <c r="A34" s="57">
        <v>8</v>
      </c>
      <c r="B34" s="42" t="s">
        <v>199</v>
      </c>
      <c r="C34" s="77">
        <f t="shared" si="19"/>
        <v>6</v>
      </c>
      <c r="D34" s="46">
        <v>5</v>
      </c>
      <c r="E34" s="48">
        <v>1</v>
      </c>
      <c r="F34" s="57">
        <f t="shared" si="16"/>
        <v>6</v>
      </c>
      <c r="G34" s="57">
        <v>1</v>
      </c>
      <c r="H34" s="57">
        <v>1</v>
      </c>
      <c r="I34" s="50">
        <v>3</v>
      </c>
      <c r="J34" s="41">
        <v>1</v>
      </c>
      <c r="K34" s="41"/>
      <c r="L34" s="41"/>
      <c r="M34" s="129"/>
      <c r="N34" s="57">
        <f t="shared" si="17"/>
        <v>6</v>
      </c>
      <c r="O34" s="46">
        <v>5</v>
      </c>
      <c r="P34" s="48">
        <v>1</v>
      </c>
      <c r="Q34" s="57">
        <f t="shared" si="18"/>
        <v>0</v>
      </c>
      <c r="R34" s="57">
        <f t="shared" si="24"/>
        <v>0</v>
      </c>
      <c r="S34" s="57">
        <f t="shared" si="25"/>
        <v>0</v>
      </c>
      <c r="T34" s="82"/>
      <c r="U34" s="119"/>
    </row>
    <row r="35" spans="1:21" s="3" customFormat="1" ht="14.25" x14ac:dyDescent="0.2">
      <c r="A35" s="5" t="s">
        <v>113</v>
      </c>
      <c r="B35" s="53" t="s">
        <v>200</v>
      </c>
      <c r="C35" s="43">
        <f t="shared" si="19"/>
        <v>15</v>
      </c>
      <c r="D35" s="44">
        <f>SUM(D36:D38)</f>
        <v>13</v>
      </c>
      <c r="E35" s="43">
        <f>SUM(E36:E38)</f>
        <v>2</v>
      </c>
      <c r="F35" s="43">
        <f t="shared" ref="F35:R35" si="26">SUM(F36:F38)</f>
        <v>13</v>
      </c>
      <c r="G35" s="43">
        <f t="shared" si="26"/>
        <v>3</v>
      </c>
      <c r="H35" s="43">
        <f t="shared" si="26"/>
        <v>2</v>
      </c>
      <c r="I35" s="43">
        <f t="shared" si="26"/>
        <v>6</v>
      </c>
      <c r="J35" s="43">
        <f t="shared" si="26"/>
        <v>2</v>
      </c>
      <c r="K35" s="43">
        <v>1</v>
      </c>
      <c r="L35" s="43">
        <f t="shared" si="26"/>
        <v>0</v>
      </c>
      <c r="M35" s="141">
        <f t="shared" si="26"/>
        <v>0</v>
      </c>
      <c r="N35" s="43">
        <f t="shared" si="26"/>
        <v>15</v>
      </c>
      <c r="O35" s="43">
        <f t="shared" si="26"/>
        <v>13</v>
      </c>
      <c r="P35" s="43">
        <f>SUM(P36:P38)</f>
        <v>2</v>
      </c>
      <c r="Q35" s="43">
        <f t="shared" si="26"/>
        <v>0</v>
      </c>
      <c r="R35" s="43">
        <f t="shared" si="26"/>
        <v>0</v>
      </c>
      <c r="S35" s="43">
        <f t="shared" ref="S35" si="27">SUM(S36:S38)</f>
        <v>0</v>
      </c>
      <c r="T35" s="82"/>
      <c r="U35" s="119"/>
    </row>
    <row r="36" spans="1:21" s="3" customFormat="1" x14ac:dyDescent="0.2">
      <c r="A36" s="57">
        <v>1</v>
      </c>
      <c r="B36" s="42" t="s">
        <v>37</v>
      </c>
      <c r="C36" s="77">
        <f t="shared" si="19"/>
        <v>3</v>
      </c>
      <c r="D36" s="56">
        <v>3</v>
      </c>
      <c r="E36" s="41"/>
      <c r="F36" s="57">
        <f t="shared" si="16"/>
        <v>3</v>
      </c>
      <c r="G36" s="57">
        <v>1</v>
      </c>
      <c r="H36" s="57">
        <v>2</v>
      </c>
      <c r="I36" s="50"/>
      <c r="J36" s="41"/>
      <c r="K36" s="41"/>
      <c r="L36" s="41"/>
      <c r="M36" s="129"/>
      <c r="N36" s="57">
        <f t="shared" si="17"/>
        <v>3</v>
      </c>
      <c r="O36" s="56">
        <v>3</v>
      </c>
      <c r="P36" s="41"/>
      <c r="Q36" s="57">
        <f t="shared" ref="Q36:Q38" si="28">R36+S36</f>
        <v>0</v>
      </c>
      <c r="R36" s="57">
        <f t="shared" ref="R36:S38" si="29">O36-D36</f>
        <v>0</v>
      </c>
      <c r="S36" s="57">
        <f t="shared" si="29"/>
        <v>0</v>
      </c>
      <c r="T36" s="82"/>
      <c r="U36" s="119"/>
    </row>
    <row r="37" spans="1:21" s="3" customFormat="1" x14ac:dyDescent="0.2">
      <c r="A37" s="57">
        <v>2</v>
      </c>
      <c r="B37" s="42" t="s">
        <v>201</v>
      </c>
      <c r="C37" s="77">
        <f t="shared" si="19"/>
        <v>7</v>
      </c>
      <c r="D37" s="56">
        <v>5</v>
      </c>
      <c r="E37" s="41">
        <v>2</v>
      </c>
      <c r="F37" s="57">
        <f t="shared" si="16"/>
        <v>6</v>
      </c>
      <c r="G37" s="57">
        <v>1</v>
      </c>
      <c r="H37" s="57"/>
      <c r="I37" s="50">
        <v>3</v>
      </c>
      <c r="J37" s="41">
        <v>2</v>
      </c>
      <c r="K37" s="41"/>
      <c r="L37" s="41"/>
      <c r="M37" s="129"/>
      <c r="N37" s="57">
        <f t="shared" si="17"/>
        <v>7</v>
      </c>
      <c r="O37" s="56">
        <v>5</v>
      </c>
      <c r="P37" s="41">
        <v>2</v>
      </c>
      <c r="Q37" s="57">
        <f t="shared" si="28"/>
        <v>0</v>
      </c>
      <c r="R37" s="57">
        <f t="shared" si="29"/>
        <v>0</v>
      </c>
      <c r="S37" s="57">
        <f t="shared" si="29"/>
        <v>0</v>
      </c>
      <c r="T37" s="82"/>
      <c r="U37" s="119"/>
    </row>
    <row r="38" spans="1:21" s="3" customFormat="1" ht="30" x14ac:dyDescent="0.2">
      <c r="A38" s="57">
        <v>3</v>
      </c>
      <c r="B38" s="42" t="s">
        <v>202</v>
      </c>
      <c r="C38" s="77">
        <f t="shared" si="19"/>
        <v>5</v>
      </c>
      <c r="D38" s="56">
        <v>5</v>
      </c>
      <c r="E38" s="41"/>
      <c r="F38" s="57">
        <f t="shared" si="16"/>
        <v>4</v>
      </c>
      <c r="G38" s="57">
        <v>1</v>
      </c>
      <c r="H38" s="57"/>
      <c r="I38" s="50">
        <v>3</v>
      </c>
      <c r="J38" s="41"/>
      <c r="K38" s="41"/>
      <c r="L38" s="41"/>
      <c r="M38" s="129"/>
      <c r="N38" s="57">
        <f t="shared" si="17"/>
        <v>5</v>
      </c>
      <c r="O38" s="56">
        <v>5</v>
      </c>
      <c r="P38" s="41"/>
      <c r="Q38" s="57">
        <f t="shared" si="28"/>
        <v>0</v>
      </c>
      <c r="R38" s="57">
        <f t="shared" si="29"/>
        <v>0</v>
      </c>
      <c r="S38" s="57">
        <f t="shared" si="29"/>
        <v>0</v>
      </c>
      <c r="T38" s="82"/>
      <c r="U38" s="119"/>
    </row>
    <row r="39" spans="1:21" s="3" customFormat="1" ht="14.25" x14ac:dyDescent="0.2">
      <c r="A39" s="5" t="s">
        <v>203</v>
      </c>
      <c r="B39" s="14" t="s">
        <v>29</v>
      </c>
      <c r="C39" s="5">
        <f>SUM(C40:C46)</f>
        <v>36</v>
      </c>
      <c r="D39" s="5">
        <f t="shared" ref="D39:R39" si="30">SUM(D40:D46)</f>
        <v>33</v>
      </c>
      <c r="E39" s="5">
        <f t="shared" si="30"/>
        <v>3</v>
      </c>
      <c r="F39" s="5">
        <f t="shared" si="30"/>
        <v>36</v>
      </c>
      <c r="G39" s="5">
        <f t="shared" si="30"/>
        <v>7</v>
      </c>
      <c r="H39" s="5">
        <f t="shared" si="30"/>
        <v>9</v>
      </c>
      <c r="I39" s="5">
        <f t="shared" si="30"/>
        <v>17</v>
      </c>
      <c r="J39" s="5">
        <f t="shared" si="30"/>
        <v>3</v>
      </c>
      <c r="K39" s="5">
        <f t="shared" si="30"/>
        <v>0</v>
      </c>
      <c r="L39" s="5">
        <f t="shared" si="30"/>
        <v>0</v>
      </c>
      <c r="M39" s="140">
        <f t="shared" si="30"/>
        <v>0</v>
      </c>
      <c r="N39" s="5">
        <f t="shared" si="30"/>
        <v>36</v>
      </c>
      <c r="O39" s="5">
        <f t="shared" si="30"/>
        <v>33</v>
      </c>
      <c r="P39" s="5">
        <f t="shared" ref="P39" si="31">SUM(P40:P46)</f>
        <v>3</v>
      </c>
      <c r="Q39" s="5">
        <f t="shared" si="30"/>
        <v>0</v>
      </c>
      <c r="R39" s="5">
        <f t="shared" si="30"/>
        <v>0</v>
      </c>
      <c r="S39" s="5">
        <f t="shared" ref="S39" si="32">SUM(S40:S46)</f>
        <v>0</v>
      </c>
      <c r="T39" s="82"/>
      <c r="U39" s="119"/>
    </row>
    <row r="40" spans="1:21" x14ac:dyDescent="0.25">
      <c r="A40" s="6"/>
      <c r="B40" s="15" t="s">
        <v>37</v>
      </c>
      <c r="C40" s="6">
        <f>D40+E40</f>
        <v>4</v>
      </c>
      <c r="D40" s="6">
        <v>4</v>
      </c>
      <c r="E40" s="6"/>
      <c r="F40" s="57">
        <f t="shared" si="16"/>
        <v>4</v>
      </c>
      <c r="G40" s="6">
        <v>1</v>
      </c>
      <c r="H40" s="6">
        <v>3</v>
      </c>
      <c r="I40" s="6"/>
      <c r="J40" s="6"/>
      <c r="K40" s="6"/>
      <c r="L40" s="6"/>
      <c r="M40" s="121"/>
      <c r="N40" s="6">
        <v>4</v>
      </c>
      <c r="O40" s="6">
        <v>4</v>
      </c>
      <c r="P40" s="6"/>
      <c r="Q40" s="57">
        <f t="shared" ref="Q40" si="33">R40+S40</f>
        <v>0</v>
      </c>
      <c r="R40" s="57">
        <f t="shared" ref="R40:S46" si="34">O40-D40</f>
        <v>0</v>
      </c>
      <c r="S40" s="57">
        <f t="shared" si="34"/>
        <v>0</v>
      </c>
      <c r="T40" s="83"/>
      <c r="U40" s="119"/>
    </row>
    <row r="41" spans="1:21" x14ac:dyDescent="0.25">
      <c r="A41" s="6">
        <v>1</v>
      </c>
      <c r="B41" s="15" t="s">
        <v>30</v>
      </c>
      <c r="C41" s="6">
        <f t="shared" ref="C41:C46" si="35">D41+E41</f>
        <v>8</v>
      </c>
      <c r="D41" s="6">
        <v>5</v>
      </c>
      <c r="E41" s="6">
        <v>3</v>
      </c>
      <c r="F41" s="57">
        <f t="shared" si="16"/>
        <v>8</v>
      </c>
      <c r="G41" s="6">
        <v>1</v>
      </c>
      <c r="H41" s="6">
        <v>1</v>
      </c>
      <c r="I41" s="6">
        <v>3</v>
      </c>
      <c r="J41" s="6">
        <v>3</v>
      </c>
      <c r="K41" s="6"/>
      <c r="L41" s="6"/>
      <c r="M41" s="121"/>
      <c r="N41" s="6">
        <v>8</v>
      </c>
      <c r="O41" s="6">
        <v>5</v>
      </c>
      <c r="P41" s="6">
        <v>3</v>
      </c>
      <c r="Q41" s="57">
        <f t="shared" ref="Q41:Q46" si="36">R41+S41</f>
        <v>0</v>
      </c>
      <c r="R41" s="57">
        <f t="shared" si="34"/>
        <v>0</v>
      </c>
      <c r="S41" s="57">
        <f t="shared" si="34"/>
        <v>0</v>
      </c>
      <c r="T41" s="83"/>
      <c r="U41" s="119"/>
    </row>
    <row r="42" spans="1:21" x14ac:dyDescent="0.25">
      <c r="A42" s="6">
        <v>2</v>
      </c>
      <c r="B42" s="15" t="s">
        <v>31</v>
      </c>
      <c r="C42" s="6">
        <f t="shared" si="35"/>
        <v>4</v>
      </c>
      <c r="D42" s="6">
        <v>4</v>
      </c>
      <c r="E42" s="6"/>
      <c r="F42" s="57">
        <f t="shared" si="16"/>
        <v>4</v>
      </c>
      <c r="G42" s="6">
        <v>1</v>
      </c>
      <c r="H42" s="6">
        <v>1</v>
      </c>
      <c r="I42" s="6">
        <v>2</v>
      </c>
      <c r="J42" s="6"/>
      <c r="K42" s="6"/>
      <c r="L42" s="6"/>
      <c r="M42" s="121"/>
      <c r="N42" s="6">
        <v>4</v>
      </c>
      <c r="O42" s="6">
        <v>4</v>
      </c>
      <c r="P42" s="6"/>
      <c r="Q42" s="57">
        <f t="shared" si="36"/>
        <v>0</v>
      </c>
      <c r="R42" s="57">
        <f t="shared" si="34"/>
        <v>0</v>
      </c>
      <c r="S42" s="57">
        <f t="shared" si="34"/>
        <v>0</v>
      </c>
      <c r="T42" s="83"/>
      <c r="U42" s="119"/>
    </row>
    <row r="43" spans="1:21" ht="35.450000000000003" customHeight="1" x14ac:dyDescent="0.25">
      <c r="A43" s="6">
        <v>3</v>
      </c>
      <c r="B43" s="15" t="s">
        <v>32</v>
      </c>
      <c r="C43" s="6">
        <f t="shared" si="35"/>
        <v>5</v>
      </c>
      <c r="D43" s="6">
        <v>5</v>
      </c>
      <c r="E43" s="6"/>
      <c r="F43" s="57">
        <f t="shared" si="16"/>
        <v>5</v>
      </c>
      <c r="G43" s="6">
        <v>1</v>
      </c>
      <c r="H43" s="6">
        <v>1</v>
      </c>
      <c r="I43" s="6">
        <v>3</v>
      </c>
      <c r="J43" s="6"/>
      <c r="K43" s="6"/>
      <c r="L43" s="6"/>
      <c r="M43" s="121"/>
      <c r="N43" s="6">
        <v>5</v>
      </c>
      <c r="O43" s="6">
        <v>5</v>
      </c>
      <c r="P43" s="6"/>
      <c r="Q43" s="57">
        <f t="shared" si="36"/>
        <v>0</v>
      </c>
      <c r="R43" s="57">
        <f t="shared" si="34"/>
        <v>0</v>
      </c>
      <c r="S43" s="57">
        <f t="shared" si="34"/>
        <v>0</v>
      </c>
      <c r="T43" s="83"/>
      <c r="U43" s="119"/>
    </row>
    <row r="44" spans="1:21" ht="18" customHeight="1" x14ac:dyDescent="0.25">
      <c r="A44" s="6">
        <v>4</v>
      </c>
      <c r="B44" s="15" t="s">
        <v>33</v>
      </c>
      <c r="C44" s="6">
        <f t="shared" si="35"/>
        <v>5</v>
      </c>
      <c r="D44" s="6">
        <v>5</v>
      </c>
      <c r="E44" s="6"/>
      <c r="F44" s="57">
        <f t="shared" si="16"/>
        <v>5</v>
      </c>
      <c r="G44" s="6">
        <v>1</v>
      </c>
      <c r="H44" s="6">
        <v>1</v>
      </c>
      <c r="I44" s="6">
        <v>3</v>
      </c>
      <c r="J44" s="6"/>
      <c r="K44" s="6"/>
      <c r="L44" s="6"/>
      <c r="M44" s="121"/>
      <c r="N44" s="6">
        <v>5</v>
      </c>
      <c r="O44" s="6">
        <v>5</v>
      </c>
      <c r="P44" s="6"/>
      <c r="Q44" s="57">
        <f t="shared" si="36"/>
        <v>0</v>
      </c>
      <c r="R44" s="57">
        <f t="shared" si="34"/>
        <v>0</v>
      </c>
      <c r="S44" s="57">
        <f t="shared" si="34"/>
        <v>0</v>
      </c>
      <c r="T44" s="83"/>
      <c r="U44" s="119"/>
    </row>
    <row r="45" spans="1:21" ht="30" x14ac:dyDescent="0.25">
      <c r="A45" s="6">
        <v>5</v>
      </c>
      <c r="B45" s="15" t="s">
        <v>34</v>
      </c>
      <c r="C45" s="6">
        <f t="shared" si="35"/>
        <v>5</v>
      </c>
      <c r="D45" s="6">
        <v>5</v>
      </c>
      <c r="E45" s="6"/>
      <c r="F45" s="57">
        <f t="shared" si="16"/>
        <v>5</v>
      </c>
      <c r="G45" s="6">
        <v>1</v>
      </c>
      <c r="H45" s="6">
        <v>1</v>
      </c>
      <c r="I45" s="6">
        <v>3</v>
      </c>
      <c r="J45" s="6"/>
      <c r="K45" s="6"/>
      <c r="L45" s="6"/>
      <c r="M45" s="121"/>
      <c r="N45" s="6">
        <v>5</v>
      </c>
      <c r="O45" s="6">
        <v>5</v>
      </c>
      <c r="P45" s="6"/>
      <c r="Q45" s="57">
        <f t="shared" si="36"/>
        <v>0</v>
      </c>
      <c r="R45" s="57">
        <f t="shared" si="34"/>
        <v>0</v>
      </c>
      <c r="S45" s="57">
        <f t="shared" si="34"/>
        <v>0</v>
      </c>
      <c r="T45" s="83"/>
      <c r="U45" s="119"/>
    </row>
    <row r="46" spans="1:21" ht="30" x14ac:dyDescent="0.25">
      <c r="A46" s="6">
        <v>6</v>
      </c>
      <c r="B46" s="15" t="s">
        <v>35</v>
      </c>
      <c r="C46" s="6">
        <f t="shared" si="35"/>
        <v>5</v>
      </c>
      <c r="D46" s="6">
        <v>5</v>
      </c>
      <c r="E46" s="6"/>
      <c r="F46" s="57">
        <f t="shared" si="16"/>
        <v>5</v>
      </c>
      <c r="G46" s="6">
        <v>1</v>
      </c>
      <c r="H46" s="6">
        <v>1</v>
      </c>
      <c r="I46" s="6">
        <v>3</v>
      </c>
      <c r="J46" s="6"/>
      <c r="K46" s="6"/>
      <c r="L46" s="6"/>
      <c r="M46" s="121"/>
      <c r="N46" s="6">
        <v>5</v>
      </c>
      <c r="O46" s="6">
        <v>5</v>
      </c>
      <c r="P46" s="6"/>
      <c r="Q46" s="57">
        <f t="shared" si="36"/>
        <v>0</v>
      </c>
      <c r="R46" s="57">
        <f t="shared" si="34"/>
        <v>0</v>
      </c>
      <c r="S46" s="57">
        <f t="shared" si="34"/>
        <v>0</v>
      </c>
      <c r="T46" s="83"/>
      <c r="U46" s="119"/>
    </row>
    <row r="47" spans="1:21" x14ac:dyDescent="0.25">
      <c r="A47" s="60" t="s">
        <v>130</v>
      </c>
      <c r="B47" s="53" t="s">
        <v>204</v>
      </c>
      <c r="C47" s="43">
        <f t="shared" ref="C47:C52" si="37">+D47+E47</f>
        <v>27</v>
      </c>
      <c r="D47" s="44">
        <f>SUM(D48:D52)</f>
        <v>24</v>
      </c>
      <c r="E47" s="43">
        <f>SUM(E48:E52)</f>
        <v>3</v>
      </c>
      <c r="F47" s="43">
        <f t="shared" ref="F47:R47" si="38">SUM(F48:F52)</f>
        <v>25</v>
      </c>
      <c r="G47" s="43">
        <f t="shared" si="38"/>
        <v>4</v>
      </c>
      <c r="H47" s="43">
        <f t="shared" si="38"/>
        <v>6</v>
      </c>
      <c r="I47" s="43">
        <f t="shared" si="38"/>
        <v>12</v>
      </c>
      <c r="J47" s="43">
        <f t="shared" si="38"/>
        <v>3</v>
      </c>
      <c r="K47" s="43">
        <f t="shared" si="38"/>
        <v>0</v>
      </c>
      <c r="L47" s="43">
        <v>1</v>
      </c>
      <c r="M47" s="141">
        <f t="shared" si="38"/>
        <v>0</v>
      </c>
      <c r="N47" s="43">
        <f t="shared" si="38"/>
        <v>27</v>
      </c>
      <c r="O47" s="43">
        <f t="shared" si="38"/>
        <v>24</v>
      </c>
      <c r="P47" s="43">
        <f>SUM(P48:P52)</f>
        <v>3</v>
      </c>
      <c r="Q47" s="43">
        <f t="shared" si="38"/>
        <v>0</v>
      </c>
      <c r="R47" s="43">
        <f t="shared" si="38"/>
        <v>0</v>
      </c>
      <c r="S47" s="43">
        <f t="shared" ref="S47" si="39">SUM(S48:S52)</f>
        <v>0</v>
      </c>
      <c r="T47" s="83"/>
      <c r="U47" s="119"/>
    </row>
    <row r="48" spans="1:21" x14ac:dyDescent="0.25">
      <c r="A48" s="6"/>
      <c r="B48" s="42" t="s">
        <v>37</v>
      </c>
      <c r="C48" s="77">
        <f t="shared" si="37"/>
        <v>4</v>
      </c>
      <c r="D48" s="46">
        <v>4</v>
      </c>
      <c r="E48" s="48"/>
      <c r="F48" s="57">
        <f t="shared" si="16"/>
        <v>4</v>
      </c>
      <c r="G48" s="6">
        <v>1</v>
      </c>
      <c r="H48" s="6">
        <v>3</v>
      </c>
      <c r="I48" s="6"/>
      <c r="J48" s="6"/>
      <c r="K48" s="6"/>
      <c r="L48" s="6"/>
      <c r="M48" s="121"/>
      <c r="N48" s="71">
        <f>O48+P48</f>
        <v>4</v>
      </c>
      <c r="O48" s="46">
        <v>4</v>
      </c>
      <c r="P48" s="48"/>
      <c r="Q48" s="57">
        <f t="shared" ref="Q48:Q52" si="40">R48+S48</f>
        <v>0</v>
      </c>
      <c r="R48" s="57">
        <f t="shared" ref="R48:S52" si="41">O48-D48</f>
        <v>0</v>
      </c>
      <c r="S48" s="57">
        <f t="shared" si="41"/>
        <v>0</v>
      </c>
      <c r="T48" s="83"/>
      <c r="U48" s="119"/>
    </row>
    <row r="49" spans="1:21" x14ac:dyDescent="0.25">
      <c r="A49" s="6">
        <v>1</v>
      </c>
      <c r="B49" s="42" t="s">
        <v>30</v>
      </c>
      <c r="C49" s="77">
        <f t="shared" si="37"/>
        <v>8</v>
      </c>
      <c r="D49" s="46">
        <v>5</v>
      </c>
      <c r="E49" s="48">
        <v>3</v>
      </c>
      <c r="F49" s="57">
        <f t="shared" si="16"/>
        <v>8</v>
      </c>
      <c r="G49" s="6">
        <v>1</v>
      </c>
      <c r="H49" s="6">
        <v>1</v>
      </c>
      <c r="I49" s="6">
        <v>3</v>
      </c>
      <c r="J49" s="6">
        <v>3</v>
      </c>
      <c r="K49" s="6"/>
      <c r="L49" s="6"/>
      <c r="M49" s="121"/>
      <c r="N49" s="71">
        <f t="shared" ref="N49:N52" si="42">O49+P49</f>
        <v>8</v>
      </c>
      <c r="O49" s="46">
        <v>5</v>
      </c>
      <c r="P49" s="48">
        <v>3</v>
      </c>
      <c r="Q49" s="57">
        <f t="shared" si="40"/>
        <v>0</v>
      </c>
      <c r="R49" s="57">
        <f t="shared" si="41"/>
        <v>0</v>
      </c>
      <c r="S49" s="57">
        <f t="shared" si="41"/>
        <v>0</v>
      </c>
      <c r="T49" s="83"/>
      <c r="U49" s="119"/>
    </row>
    <row r="50" spans="1:21" x14ac:dyDescent="0.25">
      <c r="A50" s="6">
        <v>2</v>
      </c>
      <c r="B50" s="42" t="s">
        <v>31</v>
      </c>
      <c r="C50" s="77">
        <f t="shared" si="37"/>
        <v>5</v>
      </c>
      <c r="D50" s="46">
        <v>5</v>
      </c>
      <c r="E50" s="48"/>
      <c r="F50" s="57">
        <f t="shared" si="16"/>
        <v>5</v>
      </c>
      <c r="G50" s="6">
        <v>1</v>
      </c>
      <c r="H50" s="6">
        <v>1</v>
      </c>
      <c r="I50" s="6">
        <v>3</v>
      </c>
      <c r="J50" s="6"/>
      <c r="K50" s="6"/>
      <c r="L50" s="6"/>
      <c r="M50" s="121"/>
      <c r="N50" s="71">
        <f t="shared" si="42"/>
        <v>5</v>
      </c>
      <c r="O50" s="46">
        <v>5</v>
      </c>
      <c r="P50" s="48"/>
      <c r="Q50" s="57">
        <f t="shared" si="40"/>
        <v>0</v>
      </c>
      <c r="R50" s="57">
        <f t="shared" si="41"/>
        <v>0</v>
      </c>
      <c r="S50" s="57">
        <f t="shared" si="41"/>
        <v>0</v>
      </c>
      <c r="T50" s="83"/>
      <c r="U50" s="119"/>
    </row>
    <row r="51" spans="1:21" ht="45" x14ac:dyDescent="0.25">
      <c r="A51" s="6">
        <v>3</v>
      </c>
      <c r="B51" s="42" t="s">
        <v>205</v>
      </c>
      <c r="C51" s="77">
        <f t="shared" si="37"/>
        <v>5</v>
      </c>
      <c r="D51" s="46">
        <v>5</v>
      </c>
      <c r="E51" s="48"/>
      <c r="F51" s="57">
        <f t="shared" si="16"/>
        <v>4</v>
      </c>
      <c r="G51" s="6">
        <v>1</v>
      </c>
      <c r="H51" s="6"/>
      <c r="I51" s="6">
        <v>3</v>
      </c>
      <c r="J51" s="6"/>
      <c r="K51" s="6"/>
      <c r="L51" s="6"/>
      <c r="M51" s="121"/>
      <c r="N51" s="71">
        <f t="shared" si="42"/>
        <v>5</v>
      </c>
      <c r="O51" s="46">
        <v>5</v>
      </c>
      <c r="P51" s="48"/>
      <c r="Q51" s="57">
        <f t="shared" si="40"/>
        <v>0</v>
      </c>
      <c r="R51" s="57">
        <f t="shared" si="41"/>
        <v>0</v>
      </c>
      <c r="S51" s="57">
        <f t="shared" si="41"/>
        <v>0</v>
      </c>
      <c r="T51" s="83"/>
      <c r="U51" s="119"/>
    </row>
    <row r="52" spans="1:21" ht="30" x14ac:dyDescent="0.25">
      <c r="A52" s="6">
        <v>4</v>
      </c>
      <c r="B52" s="42" t="s">
        <v>206</v>
      </c>
      <c r="C52" s="77">
        <f t="shared" si="37"/>
        <v>5</v>
      </c>
      <c r="D52" s="46">
        <v>5</v>
      </c>
      <c r="E52" s="48"/>
      <c r="F52" s="57">
        <f t="shared" si="16"/>
        <v>4</v>
      </c>
      <c r="G52" s="6"/>
      <c r="H52" s="6">
        <v>1</v>
      </c>
      <c r="I52" s="6">
        <v>3</v>
      </c>
      <c r="J52" s="6"/>
      <c r="K52" s="6"/>
      <c r="L52" s="6"/>
      <c r="M52" s="121"/>
      <c r="N52" s="71">
        <f t="shared" si="42"/>
        <v>5</v>
      </c>
      <c r="O52" s="46">
        <v>5</v>
      </c>
      <c r="P52" s="48"/>
      <c r="Q52" s="57">
        <f t="shared" si="40"/>
        <v>0</v>
      </c>
      <c r="R52" s="57">
        <f t="shared" si="41"/>
        <v>0</v>
      </c>
      <c r="S52" s="57">
        <f t="shared" si="41"/>
        <v>0</v>
      </c>
      <c r="T52" s="83"/>
      <c r="U52" s="119"/>
    </row>
    <row r="53" spans="1:21" ht="30" customHeight="1" x14ac:dyDescent="0.25">
      <c r="A53" s="5" t="s">
        <v>212</v>
      </c>
      <c r="B53" s="12" t="s">
        <v>36</v>
      </c>
      <c r="C53" s="5">
        <f>SUM(C54:C61)</f>
        <v>66</v>
      </c>
      <c r="D53" s="5">
        <f t="shared" ref="D53:R53" si="43">SUM(D54:D61)</f>
        <v>64</v>
      </c>
      <c r="E53" s="5">
        <f t="shared" si="43"/>
        <v>2</v>
      </c>
      <c r="F53" s="5">
        <f t="shared" si="43"/>
        <v>62</v>
      </c>
      <c r="G53" s="5">
        <f t="shared" si="43"/>
        <v>8</v>
      </c>
      <c r="H53" s="5">
        <f t="shared" si="43"/>
        <v>11</v>
      </c>
      <c r="I53" s="5">
        <f t="shared" si="43"/>
        <v>41</v>
      </c>
      <c r="J53" s="5">
        <f t="shared" si="43"/>
        <v>2</v>
      </c>
      <c r="K53" s="5">
        <v>1</v>
      </c>
      <c r="L53" s="5">
        <f t="shared" si="43"/>
        <v>0</v>
      </c>
      <c r="M53" s="140">
        <v>1</v>
      </c>
      <c r="N53" s="5">
        <f t="shared" si="43"/>
        <v>65</v>
      </c>
      <c r="O53" s="5">
        <f t="shared" si="43"/>
        <v>63</v>
      </c>
      <c r="P53" s="5">
        <f t="shared" ref="P53" si="44">SUM(P54:P61)</f>
        <v>2</v>
      </c>
      <c r="Q53" s="5">
        <f t="shared" si="43"/>
        <v>-1</v>
      </c>
      <c r="R53" s="5">
        <f t="shared" si="43"/>
        <v>-1</v>
      </c>
      <c r="S53" s="5">
        <f t="shared" ref="S53" si="45">SUM(S54:S61)</f>
        <v>0</v>
      </c>
      <c r="T53" s="15" t="s">
        <v>287</v>
      </c>
      <c r="U53" s="119"/>
    </row>
    <row r="54" spans="1:21" ht="15.75" customHeight="1" x14ac:dyDescent="0.25">
      <c r="A54" s="6"/>
      <c r="B54" s="15" t="s">
        <v>37</v>
      </c>
      <c r="C54" s="124">
        <f>D54+E54</f>
        <v>4</v>
      </c>
      <c r="D54" s="6">
        <v>4</v>
      </c>
      <c r="E54" s="6"/>
      <c r="F54" s="57">
        <f t="shared" si="16"/>
        <v>4</v>
      </c>
      <c r="G54" s="6">
        <v>1</v>
      </c>
      <c r="H54" s="6">
        <v>3</v>
      </c>
      <c r="I54" s="6"/>
      <c r="J54" s="6"/>
      <c r="K54" s="6"/>
      <c r="L54" s="6"/>
      <c r="M54" s="121"/>
      <c r="N54" s="6">
        <f>O54+P54</f>
        <v>4</v>
      </c>
      <c r="O54" s="6">
        <v>4</v>
      </c>
      <c r="P54" s="6"/>
      <c r="Q54" s="57">
        <f t="shared" ref="Q54:Q61" si="46">R54+S54</f>
        <v>0</v>
      </c>
      <c r="R54" s="57">
        <f t="shared" ref="R54:S61" si="47">O54-D54</f>
        <v>0</v>
      </c>
      <c r="S54" s="57">
        <f t="shared" si="47"/>
        <v>0</v>
      </c>
      <c r="T54" s="83"/>
      <c r="U54" s="119"/>
    </row>
    <row r="55" spans="1:21" ht="14.25" customHeight="1" x14ac:dyDescent="0.25">
      <c r="A55" s="58">
        <v>1</v>
      </c>
      <c r="B55" s="59" t="s">
        <v>30</v>
      </c>
      <c r="C55" s="124">
        <f>D55+E55</f>
        <v>9</v>
      </c>
      <c r="D55" s="124">
        <v>8</v>
      </c>
      <c r="E55" s="124">
        <v>1</v>
      </c>
      <c r="F55" s="57">
        <f t="shared" si="16"/>
        <v>8</v>
      </c>
      <c r="G55" s="124">
        <v>1</v>
      </c>
      <c r="H55" s="124">
        <v>2</v>
      </c>
      <c r="I55" s="124">
        <v>4</v>
      </c>
      <c r="J55" s="124">
        <v>1</v>
      </c>
      <c r="K55" s="124"/>
      <c r="L55" s="124"/>
      <c r="M55" s="142"/>
      <c r="N55" s="6">
        <f t="shared" ref="N55:N61" si="48">O55+P55</f>
        <v>9</v>
      </c>
      <c r="O55" s="124">
        <v>8</v>
      </c>
      <c r="P55" s="124">
        <v>1</v>
      </c>
      <c r="Q55" s="57">
        <f t="shared" si="46"/>
        <v>0</v>
      </c>
      <c r="R55" s="57">
        <f t="shared" si="47"/>
        <v>0</v>
      </c>
      <c r="S55" s="57">
        <f t="shared" si="47"/>
        <v>0</v>
      </c>
      <c r="T55" s="83"/>
      <c r="U55" s="119"/>
    </row>
    <row r="56" spans="1:21" ht="31.5" x14ac:dyDescent="0.25">
      <c r="A56" s="58">
        <v>2</v>
      </c>
      <c r="B56" s="59" t="s">
        <v>207</v>
      </c>
      <c r="C56" s="124">
        <v>5</v>
      </c>
      <c r="D56" s="124">
        <v>5</v>
      </c>
      <c r="E56" s="125"/>
      <c r="F56" s="57">
        <f t="shared" si="16"/>
        <v>5</v>
      </c>
      <c r="G56" s="124">
        <v>1</v>
      </c>
      <c r="H56" s="124">
        <v>1</v>
      </c>
      <c r="I56" s="124">
        <v>3</v>
      </c>
      <c r="J56" s="124"/>
      <c r="K56" s="124"/>
      <c r="L56" s="124"/>
      <c r="M56" s="142"/>
      <c r="N56" s="6">
        <f t="shared" si="48"/>
        <v>5</v>
      </c>
      <c r="O56" s="124">
        <v>5</v>
      </c>
      <c r="P56" s="125"/>
      <c r="Q56" s="57">
        <f t="shared" si="46"/>
        <v>0</v>
      </c>
      <c r="R56" s="57">
        <f t="shared" si="47"/>
        <v>0</v>
      </c>
      <c r="S56" s="57">
        <f t="shared" si="47"/>
        <v>0</v>
      </c>
      <c r="T56" s="83"/>
      <c r="U56" s="119"/>
    </row>
    <row r="57" spans="1:21" ht="31.5" x14ac:dyDescent="0.25">
      <c r="A57" s="58">
        <v>3</v>
      </c>
      <c r="B57" s="59" t="s">
        <v>208</v>
      </c>
      <c r="C57" s="124">
        <v>7</v>
      </c>
      <c r="D57" s="124">
        <v>7</v>
      </c>
      <c r="E57" s="125"/>
      <c r="F57" s="57">
        <f t="shared" si="16"/>
        <v>7</v>
      </c>
      <c r="G57" s="124">
        <v>1</v>
      </c>
      <c r="H57" s="124">
        <v>1</v>
      </c>
      <c r="I57" s="124">
        <v>5</v>
      </c>
      <c r="J57" s="124"/>
      <c r="K57" s="124"/>
      <c r="L57" s="124"/>
      <c r="M57" s="142"/>
      <c r="N57" s="6">
        <f t="shared" si="48"/>
        <v>7</v>
      </c>
      <c r="O57" s="124">
        <v>7</v>
      </c>
      <c r="P57" s="125"/>
      <c r="Q57" s="57">
        <f t="shared" si="46"/>
        <v>0</v>
      </c>
      <c r="R57" s="57">
        <f t="shared" si="47"/>
        <v>0</v>
      </c>
      <c r="S57" s="57">
        <f t="shared" si="47"/>
        <v>0</v>
      </c>
      <c r="T57" s="83"/>
      <c r="U57" s="119"/>
    </row>
    <row r="58" spans="1:21" ht="15.75" x14ac:dyDescent="0.25">
      <c r="A58" s="58">
        <v>4</v>
      </c>
      <c r="B58" s="59" t="s">
        <v>209</v>
      </c>
      <c r="C58" s="124">
        <v>6</v>
      </c>
      <c r="D58" s="124">
        <v>6</v>
      </c>
      <c r="E58" s="125"/>
      <c r="F58" s="57">
        <f t="shared" si="16"/>
        <v>5</v>
      </c>
      <c r="G58" s="124">
        <v>1</v>
      </c>
      <c r="H58" s="124">
        <v>1</v>
      </c>
      <c r="I58" s="124">
        <v>3</v>
      </c>
      <c r="J58" s="124"/>
      <c r="K58" s="124"/>
      <c r="L58" s="124"/>
      <c r="M58" s="142"/>
      <c r="N58" s="6">
        <f t="shared" si="48"/>
        <v>5</v>
      </c>
      <c r="O58" s="124">
        <v>5</v>
      </c>
      <c r="P58" s="125"/>
      <c r="Q58" s="57">
        <f t="shared" si="46"/>
        <v>-1</v>
      </c>
      <c r="R58" s="57">
        <f t="shared" si="47"/>
        <v>-1</v>
      </c>
      <c r="S58" s="57">
        <f t="shared" si="47"/>
        <v>0</v>
      </c>
      <c r="T58" s="83"/>
      <c r="U58" s="119"/>
    </row>
    <row r="59" spans="1:21" ht="31.5" x14ac:dyDescent="0.25">
      <c r="A59" s="58">
        <v>5</v>
      </c>
      <c r="B59" s="59" t="s">
        <v>210</v>
      </c>
      <c r="C59" s="124">
        <v>6</v>
      </c>
      <c r="D59" s="124">
        <v>6</v>
      </c>
      <c r="E59" s="125"/>
      <c r="F59" s="57">
        <f t="shared" si="16"/>
        <v>6</v>
      </c>
      <c r="G59" s="124">
        <v>1</v>
      </c>
      <c r="H59" s="124">
        <v>1</v>
      </c>
      <c r="I59" s="124">
        <v>4</v>
      </c>
      <c r="J59" s="124"/>
      <c r="K59" s="124"/>
      <c r="L59" s="124"/>
      <c r="M59" s="142"/>
      <c r="N59" s="6">
        <f t="shared" si="48"/>
        <v>6</v>
      </c>
      <c r="O59" s="124">
        <v>6</v>
      </c>
      <c r="P59" s="125"/>
      <c r="Q59" s="57">
        <f t="shared" si="46"/>
        <v>0</v>
      </c>
      <c r="R59" s="57">
        <f t="shared" si="47"/>
        <v>0</v>
      </c>
      <c r="S59" s="57">
        <f t="shared" si="47"/>
        <v>0</v>
      </c>
      <c r="T59" s="83"/>
      <c r="U59" s="119"/>
    </row>
    <row r="60" spans="1:21" ht="22.5" customHeight="1" x14ac:dyDescent="0.25">
      <c r="A60" s="58">
        <v>6</v>
      </c>
      <c r="B60" s="59" t="s">
        <v>31</v>
      </c>
      <c r="C60" s="124">
        <v>23</v>
      </c>
      <c r="D60" s="124">
        <v>23</v>
      </c>
      <c r="E60" s="125"/>
      <c r="F60" s="57">
        <f t="shared" si="16"/>
        <v>22</v>
      </c>
      <c r="G60" s="124">
        <v>1</v>
      </c>
      <c r="H60" s="124">
        <v>2</v>
      </c>
      <c r="I60" s="124">
        <v>19</v>
      </c>
      <c r="J60" s="124"/>
      <c r="K60" s="124"/>
      <c r="L60" s="124"/>
      <c r="M60" s="142"/>
      <c r="N60" s="6">
        <f t="shared" si="48"/>
        <v>23</v>
      </c>
      <c r="O60" s="124">
        <v>23</v>
      </c>
      <c r="P60" s="125"/>
      <c r="Q60" s="57">
        <f t="shared" si="46"/>
        <v>0</v>
      </c>
      <c r="R60" s="57">
        <f t="shared" si="47"/>
        <v>0</v>
      </c>
      <c r="S60" s="57">
        <f t="shared" si="47"/>
        <v>0</v>
      </c>
      <c r="T60" s="87"/>
      <c r="U60" s="119"/>
    </row>
    <row r="61" spans="1:21" ht="31.5" x14ac:dyDescent="0.25">
      <c r="A61" s="58">
        <v>7</v>
      </c>
      <c r="B61" s="59" t="s">
        <v>211</v>
      </c>
      <c r="C61" s="124">
        <f>D61+E61</f>
        <v>6</v>
      </c>
      <c r="D61" s="124">
        <v>5</v>
      </c>
      <c r="E61" s="124">
        <v>1</v>
      </c>
      <c r="F61" s="57">
        <f t="shared" si="16"/>
        <v>5</v>
      </c>
      <c r="G61" s="124">
        <v>1</v>
      </c>
      <c r="H61" s="124"/>
      <c r="I61" s="124">
        <v>3</v>
      </c>
      <c r="J61" s="124">
        <v>1</v>
      </c>
      <c r="K61" s="124"/>
      <c r="L61" s="124"/>
      <c r="M61" s="142"/>
      <c r="N61" s="6">
        <f t="shared" si="48"/>
        <v>6</v>
      </c>
      <c r="O61" s="124">
        <v>5</v>
      </c>
      <c r="P61" s="124">
        <v>1</v>
      </c>
      <c r="Q61" s="57">
        <f t="shared" si="46"/>
        <v>0</v>
      </c>
      <c r="R61" s="57">
        <f t="shared" si="47"/>
        <v>0</v>
      </c>
      <c r="S61" s="57">
        <f t="shared" si="47"/>
        <v>0</v>
      </c>
      <c r="T61" s="83"/>
      <c r="U61" s="119"/>
    </row>
    <row r="62" spans="1:21" ht="28.5" x14ac:dyDescent="0.25">
      <c r="A62" s="5" t="s">
        <v>131</v>
      </c>
      <c r="B62" s="12" t="s">
        <v>74</v>
      </c>
      <c r="C62" s="5">
        <f>+C63+C64+C65+C66+C67+C68+C69+C70</f>
        <v>43</v>
      </c>
      <c r="D62" s="5">
        <f t="shared" ref="D62:R62" si="49">+D63+D64+D65+D66+D67+D68+D69+D70</f>
        <v>40</v>
      </c>
      <c r="E62" s="5">
        <f t="shared" si="49"/>
        <v>3</v>
      </c>
      <c r="F62" s="5">
        <f>+F63+F64+F65+F66+F67+F68+F69+F70</f>
        <v>41</v>
      </c>
      <c r="G62" s="5">
        <f t="shared" si="49"/>
        <v>8</v>
      </c>
      <c r="H62" s="5">
        <f t="shared" si="49"/>
        <v>8</v>
      </c>
      <c r="I62" s="5">
        <f t="shared" si="49"/>
        <v>22</v>
      </c>
      <c r="J62" s="5">
        <f t="shared" si="49"/>
        <v>3</v>
      </c>
      <c r="K62" s="5">
        <f t="shared" si="49"/>
        <v>0</v>
      </c>
      <c r="L62" s="5">
        <v>1</v>
      </c>
      <c r="M62" s="140">
        <f t="shared" si="49"/>
        <v>0</v>
      </c>
      <c r="N62" s="5">
        <f t="shared" si="49"/>
        <v>43</v>
      </c>
      <c r="O62" s="5">
        <f t="shared" si="49"/>
        <v>40</v>
      </c>
      <c r="P62" s="5">
        <f t="shared" ref="P62" si="50">+P63+P64+P65+P66+P67+P68+P69+P70</f>
        <v>3</v>
      </c>
      <c r="Q62" s="5">
        <f t="shared" si="49"/>
        <v>0</v>
      </c>
      <c r="R62" s="5">
        <f t="shared" si="49"/>
        <v>0</v>
      </c>
      <c r="S62" s="5">
        <f t="shared" ref="S62" si="51">+S63+S64+S65+S66+S67+S68+S69+S70</f>
        <v>0</v>
      </c>
      <c r="T62" s="83"/>
      <c r="U62" s="119"/>
    </row>
    <row r="63" spans="1:21" x14ac:dyDescent="0.25">
      <c r="A63" s="6"/>
      <c r="B63" s="23" t="s">
        <v>37</v>
      </c>
      <c r="C63" s="6">
        <f>+D63+E63</f>
        <v>4</v>
      </c>
      <c r="D63" s="6">
        <v>4</v>
      </c>
      <c r="E63" s="6"/>
      <c r="F63" s="57">
        <f t="shared" si="16"/>
        <v>4</v>
      </c>
      <c r="G63" s="6">
        <v>1</v>
      </c>
      <c r="H63" s="6">
        <v>3</v>
      </c>
      <c r="I63" s="6"/>
      <c r="J63" s="6"/>
      <c r="K63" s="6"/>
      <c r="L63" s="6"/>
      <c r="M63" s="121"/>
      <c r="N63" s="6">
        <f>+O63+P63</f>
        <v>4</v>
      </c>
      <c r="O63" s="6">
        <v>4</v>
      </c>
      <c r="P63" s="6"/>
      <c r="Q63" s="57">
        <f t="shared" ref="Q63:Q75" si="52">R63+S63</f>
        <v>0</v>
      </c>
      <c r="R63" s="57">
        <f t="shared" ref="R63:S70" si="53">O63-D63</f>
        <v>0</v>
      </c>
      <c r="S63" s="57">
        <f t="shared" si="53"/>
        <v>0</v>
      </c>
      <c r="T63" s="83"/>
      <c r="U63" s="119"/>
    </row>
    <row r="64" spans="1:21" x14ac:dyDescent="0.25">
      <c r="A64" s="6">
        <v>1</v>
      </c>
      <c r="B64" s="23" t="s">
        <v>75</v>
      </c>
      <c r="C64" s="6">
        <f t="shared" ref="C64:C70" si="54">+D64+E64</f>
        <v>5</v>
      </c>
      <c r="D64" s="6">
        <v>5</v>
      </c>
      <c r="E64" s="6"/>
      <c r="F64" s="57">
        <f t="shared" si="16"/>
        <v>4</v>
      </c>
      <c r="G64" s="6">
        <v>1</v>
      </c>
      <c r="H64" s="6"/>
      <c r="I64" s="6">
        <v>3</v>
      </c>
      <c r="J64" s="6"/>
      <c r="K64" s="6"/>
      <c r="L64" s="6"/>
      <c r="M64" s="121"/>
      <c r="N64" s="6">
        <f t="shared" ref="N64:N70" si="55">+O64+P64</f>
        <v>5</v>
      </c>
      <c r="O64" s="6">
        <v>5</v>
      </c>
      <c r="P64" s="6"/>
      <c r="Q64" s="57">
        <f t="shared" si="52"/>
        <v>0</v>
      </c>
      <c r="R64" s="57">
        <f t="shared" si="53"/>
        <v>0</v>
      </c>
      <c r="S64" s="57">
        <f t="shared" si="53"/>
        <v>0</v>
      </c>
      <c r="T64" s="83"/>
      <c r="U64" s="119"/>
    </row>
    <row r="65" spans="1:21" x14ac:dyDescent="0.25">
      <c r="A65" s="6">
        <v>2</v>
      </c>
      <c r="B65" s="23" t="s">
        <v>30</v>
      </c>
      <c r="C65" s="6">
        <f t="shared" si="54"/>
        <v>10</v>
      </c>
      <c r="D65" s="6">
        <v>7</v>
      </c>
      <c r="E65" s="6">
        <v>3</v>
      </c>
      <c r="F65" s="57">
        <f t="shared" si="16"/>
        <v>10</v>
      </c>
      <c r="G65" s="6">
        <v>1</v>
      </c>
      <c r="H65" s="6">
        <v>1</v>
      </c>
      <c r="I65" s="6">
        <v>5</v>
      </c>
      <c r="J65" s="6">
        <v>3</v>
      </c>
      <c r="K65" s="6"/>
      <c r="L65" s="6"/>
      <c r="M65" s="121"/>
      <c r="N65" s="6">
        <f t="shared" si="55"/>
        <v>10</v>
      </c>
      <c r="O65" s="6">
        <v>7</v>
      </c>
      <c r="P65" s="6">
        <v>3</v>
      </c>
      <c r="Q65" s="57">
        <f t="shared" si="52"/>
        <v>0</v>
      </c>
      <c r="R65" s="57">
        <f t="shared" si="53"/>
        <v>0</v>
      </c>
      <c r="S65" s="57">
        <f t="shared" si="53"/>
        <v>0</v>
      </c>
      <c r="T65" s="83"/>
      <c r="U65" s="119"/>
    </row>
    <row r="66" spans="1:21" x14ac:dyDescent="0.25">
      <c r="A66" s="6">
        <v>3</v>
      </c>
      <c r="B66" s="23" t="s">
        <v>31</v>
      </c>
      <c r="C66" s="6">
        <f t="shared" si="54"/>
        <v>3</v>
      </c>
      <c r="D66" s="6">
        <v>3</v>
      </c>
      <c r="E66" s="6"/>
      <c r="F66" s="57">
        <f t="shared" si="16"/>
        <v>3</v>
      </c>
      <c r="G66" s="6">
        <v>1</v>
      </c>
      <c r="H66" s="6"/>
      <c r="I66" s="6">
        <v>2</v>
      </c>
      <c r="J66" s="6"/>
      <c r="K66" s="6"/>
      <c r="L66" s="6"/>
      <c r="M66" s="121"/>
      <c r="N66" s="6">
        <f t="shared" si="55"/>
        <v>3</v>
      </c>
      <c r="O66" s="6">
        <v>3</v>
      </c>
      <c r="P66" s="6"/>
      <c r="Q66" s="57">
        <f t="shared" si="52"/>
        <v>0</v>
      </c>
      <c r="R66" s="57">
        <f t="shared" si="53"/>
        <v>0</v>
      </c>
      <c r="S66" s="57">
        <f t="shared" si="53"/>
        <v>0</v>
      </c>
      <c r="T66" s="83"/>
      <c r="U66" s="119"/>
    </row>
    <row r="67" spans="1:21" x14ac:dyDescent="0.25">
      <c r="A67" s="6">
        <v>4</v>
      </c>
      <c r="B67" s="23" t="s">
        <v>76</v>
      </c>
      <c r="C67" s="6">
        <f t="shared" si="54"/>
        <v>5</v>
      </c>
      <c r="D67" s="6">
        <v>5</v>
      </c>
      <c r="E67" s="6"/>
      <c r="F67" s="57">
        <f t="shared" si="16"/>
        <v>4</v>
      </c>
      <c r="G67" s="6">
        <v>1</v>
      </c>
      <c r="H67" s="6">
        <v>1</v>
      </c>
      <c r="I67" s="6">
        <v>2</v>
      </c>
      <c r="J67" s="6"/>
      <c r="K67" s="6"/>
      <c r="L67" s="6"/>
      <c r="M67" s="121"/>
      <c r="N67" s="6">
        <f t="shared" si="55"/>
        <v>5</v>
      </c>
      <c r="O67" s="6">
        <v>5</v>
      </c>
      <c r="P67" s="6"/>
      <c r="Q67" s="57">
        <f t="shared" si="52"/>
        <v>0</v>
      </c>
      <c r="R67" s="57">
        <f t="shared" si="53"/>
        <v>0</v>
      </c>
      <c r="S67" s="57">
        <f t="shared" si="53"/>
        <v>0</v>
      </c>
      <c r="T67" s="83"/>
      <c r="U67" s="119"/>
    </row>
    <row r="68" spans="1:21" x14ac:dyDescent="0.25">
      <c r="A68" s="6">
        <v>5</v>
      </c>
      <c r="B68" s="23" t="s">
        <v>77</v>
      </c>
      <c r="C68" s="6">
        <f t="shared" si="54"/>
        <v>5</v>
      </c>
      <c r="D68" s="6">
        <v>5</v>
      </c>
      <c r="E68" s="6"/>
      <c r="F68" s="57">
        <f t="shared" si="16"/>
        <v>5</v>
      </c>
      <c r="G68" s="6">
        <v>1</v>
      </c>
      <c r="H68" s="6">
        <v>1</v>
      </c>
      <c r="I68" s="6">
        <v>3</v>
      </c>
      <c r="J68" s="6"/>
      <c r="K68" s="6"/>
      <c r="L68" s="6"/>
      <c r="M68" s="121"/>
      <c r="N68" s="6">
        <f t="shared" si="55"/>
        <v>5</v>
      </c>
      <c r="O68" s="6">
        <v>5</v>
      </c>
      <c r="P68" s="6"/>
      <c r="Q68" s="57">
        <f t="shared" si="52"/>
        <v>0</v>
      </c>
      <c r="R68" s="57">
        <f t="shared" si="53"/>
        <v>0</v>
      </c>
      <c r="S68" s="57">
        <f t="shared" si="53"/>
        <v>0</v>
      </c>
      <c r="T68" s="83"/>
      <c r="U68" s="119"/>
    </row>
    <row r="69" spans="1:21" x14ac:dyDescent="0.25">
      <c r="A69" s="6">
        <v>6</v>
      </c>
      <c r="B69" s="23" t="s">
        <v>78</v>
      </c>
      <c r="C69" s="6">
        <f t="shared" si="54"/>
        <v>5</v>
      </c>
      <c r="D69" s="6">
        <v>5</v>
      </c>
      <c r="E69" s="6"/>
      <c r="F69" s="57">
        <f t="shared" si="16"/>
        <v>5</v>
      </c>
      <c r="G69" s="6">
        <v>1</v>
      </c>
      <c r="H69" s="6">
        <v>1</v>
      </c>
      <c r="I69" s="6">
        <v>3</v>
      </c>
      <c r="J69" s="6"/>
      <c r="K69" s="6"/>
      <c r="L69" s="6"/>
      <c r="M69" s="121"/>
      <c r="N69" s="6">
        <f t="shared" si="55"/>
        <v>5</v>
      </c>
      <c r="O69" s="6">
        <v>5</v>
      </c>
      <c r="P69" s="6"/>
      <c r="Q69" s="57">
        <f t="shared" si="52"/>
        <v>0</v>
      </c>
      <c r="R69" s="57">
        <f t="shared" si="53"/>
        <v>0</v>
      </c>
      <c r="S69" s="57">
        <f t="shared" si="53"/>
        <v>0</v>
      </c>
      <c r="T69" s="83"/>
      <c r="U69" s="119"/>
    </row>
    <row r="70" spans="1:21" ht="30" x14ac:dyDescent="0.25">
      <c r="A70" s="6">
        <v>7</v>
      </c>
      <c r="B70" s="15" t="s">
        <v>79</v>
      </c>
      <c r="C70" s="6">
        <f t="shared" si="54"/>
        <v>6</v>
      </c>
      <c r="D70" s="6">
        <v>6</v>
      </c>
      <c r="E70" s="6"/>
      <c r="F70" s="57">
        <f t="shared" si="16"/>
        <v>6</v>
      </c>
      <c r="G70" s="6">
        <v>1</v>
      </c>
      <c r="H70" s="6">
        <v>1</v>
      </c>
      <c r="I70" s="6">
        <v>4</v>
      </c>
      <c r="J70" s="6"/>
      <c r="K70" s="6"/>
      <c r="L70" s="6"/>
      <c r="M70" s="121"/>
      <c r="N70" s="6">
        <f t="shared" si="55"/>
        <v>6</v>
      </c>
      <c r="O70" s="6">
        <v>6</v>
      </c>
      <c r="P70" s="6"/>
      <c r="Q70" s="57">
        <f t="shared" si="52"/>
        <v>0</v>
      </c>
      <c r="R70" s="57">
        <f t="shared" si="53"/>
        <v>0</v>
      </c>
      <c r="S70" s="57">
        <f t="shared" si="53"/>
        <v>0</v>
      </c>
      <c r="T70" s="83"/>
      <c r="U70" s="119"/>
    </row>
    <row r="71" spans="1:21" ht="28.5" x14ac:dyDescent="0.25">
      <c r="A71" s="5" t="s">
        <v>213</v>
      </c>
      <c r="B71" s="12" t="s">
        <v>154</v>
      </c>
      <c r="C71" s="5">
        <f>SUM(C72:C75)</f>
        <v>24</v>
      </c>
      <c r="D71" s="5">
        <f t="shared" ref="D71:R71" si="56">SUM(D72:D75)</f>
        <v>22</v>
      </c>
      <c r="E71" s="5">
        <f t="shared" si="56"/>
        <v>2</v>
      </c>
      <c r="F71" s="5">
        <f t="shared" si="56"/>
        <v>22</v>
      </c>
      <c r="G71" s="5">
        <f t="shared" si="56"/>
        <v>4</v>
      </c>
      <c r="H71" s="5">
        <f t="shared" si="56"/>
        <v>5</v>
      </c>
      <c r="I71" s="5">
        <f t="shared" si="56"/>
        <v>12</v>
      </c>
      <c r="J71" s="5">
        <f t="shared" si="56"/>
        <v>1</v>
      </c>
      <c r="K71" s="5">
        <v>1</v>
      </c>
      <c r="L71" s="5">
        <v>1</v>
      </c>
      <c r="M71" s="140">
        <f t="shared" si="56"/>
        <v>0</v>
      </c>
      <c r="N71" s="5">
        <f t="shared" si="56"/>
        <v>24</v>
      </c>
      <c r="O71" s="5">
        <f t="shared" si="56"/>
        <v>22</v>
      </c>
      <c r="P71" s="5">
        <f t="shared" ref="P71" si="57">SUM(P72:P75)</f>
        <v>2</v>
      </c>
      <c r="Q71" s="5">
        <f t="shared" si="56"/>
        <v>0</v>
      </c>
      <c r="R71" s="5">
        <f t="shared" si="56"/>
        <v>0</v>
      </c>
      <c r="S71" s="5">
        <f t="shared" ref="S71" si="58">SUM(S72:S75)</f>
        <v>0</v>
      </c>
      <c r="T71" s="83"/>
      <c r="U71" s="119"/>
    </row>
    <row r="72" spans="1:21" x14ac:dyDescent="0.25">
      <c r="A72" s="6"/>
      <c r="B72" s="11" t="s">
        <v>155</v>
      </c>
      <c r="C72" s="6">
        <f>+D72+E72</f>
        <v>3</v>
      </c>
      <c r="D72" s="6">
        <v>3</v>
      </c>
      <c r="E72" s="6"/>
      <c r="F72" s="57">
        <f t="shared" si="16"/>
        <v>3</v>
      </c>
      <c r="G72" s="6">
        <v>1</v>
      </c>
      <c r="H72" s="6">
        <v>2</v>
      </c>
      <c r="I72" s="6"/>
      <c r="J72" s="6"/>
      <c r="K72" s="6"/>
      <c r="L72" s="6"/>
      <c r="M72" s="121"/>
      <c r="N72" s="6">
        <f>+O72+P72</f>
        <v>3</v>
      </c>
      <c r="O72" s="6">
        <v>3</v>
      </c>
      <c r="P72" s="6"/>
      <c r="Q72" s="57">
        <f t="shared" si="52"/>
        <v>0</v>
      </c>
      <c r="R72" s="6">
        <f t="shared" ref="R72:S75" si="59">+O72-D72</f>
        <v>0</v>
      </c>
      <c r="S72" s="6">
        <f t="shared" si="59"/>
        <v>0</v>
      </c>
      <c r="T72" s="83"/>
      <c r="U72" s="119"/>
    </row>
    <row r="73" spans="1:21" x14ac:dyDescent="0.25">
      <c r="A73" s="6">
        <v>1</v>
      </c>
      <c r="B73" s="11" t="s">
        <v>156</v>
      </c>
      <c r="C73" s="6">
        <f t="shared" ref="C73:C84" si="60">+D73+E73</f>
        <v>9</v>
      </c>
      <c r="D73" s="6">
        <v>7</v>
      </c>
      <c r="E73" s="6">
        <v>2</v>
      </c>
      <c r="F73" s="57">
        <f t="shared" si="16"/>
        <v>8</v>
      </c>
      <c r="G73" s="6">
        <v>1</v>
      </c>
      <c r="H73" s="6">
        <v>1</v>
      </c>
      <c r="I73" s="6">
        <v>5</v>
      </c>
      <c r="J73" s="6">
        <v>1</v>
      </c>
      <c r="K73" s="6"/>
      <c r="L73" s="6"/>
      <c r="M73" s="121"/>
      <c r="N73" s="6">
        <f t="shared" ref="N73:N84" si="61">+O73+P73</f>
        <v>8</v>
      </c>
      <c r="O73" s="6">
        <v>6</v>
      </c>
      <c r="P73" s="6">
        <v>2</v>
      </c>
      <c r="Q73" s="57">
        <f>R73+S73</f>
        <v>-1</v>
      </c>
      <c r="R73" s="6">
        <f t="shared" si="59"/>
        <v>-1</v>
      </c>
      <c r="S73" s="6">
        <f t="shared" si="59"/>
        <v>0</v>
      </c>
      <c r="T73" s="23" t="s">
        <v>292</v>
      </c>
      <c r="U73" s="119"/>
    </row>
    <row r="74" spans="1:21" ht="30" x14ac:dyDescent="0.25">
      <c r="A74" s="6">
        <v>2</v>
      </c>
      <c r="B74" s="11" t="s">
        <v>157</v>
      </c>
      <c r="C74" s="6">
        <f t="shared" si="60"/>
        <v>6</v>
      </c>
      <c r="D74" s="6">
        <v>6</v>
      </c>
      <c r="E74" s="6"/>
      <c r="F74" s="57">
        <f t="shared" si="16"/>
        <v>6</v>
      </c>
      <c r="G74" s="6">
        <v>1</v>
      </c>
      <c r="H74" s="6">
        <v>1</v>
      </c>
      <c r="I74" s="6">
        <v>4</v>
      </c>
      <c r="J74" s="6"/>
      <c r="K74" s="6"/>
      <c r="L74" s="6"/>
      <c r="M74" s="121"/>
      <c r="N74" s="6">
        <f t="shared" si="61"/>
        <v>7</v>
      </c>
      <c r="O74" s="6">
        <v>7</v>
      </c>
      <c r="P74" s="6"/>
      <c r="Q74" s="57">
        <f t="shared" si="52"/>
        <v>1</v>
      </c>
      <c r="R74" s="6">
        <f t="shared" si="59"/>
        <v>1</v>
      </c>
      <c r="S74" s="6">
        <f t="shared" si="59"/>
        <v>0</v>
      </c>
      <c r="T74" s="83"/>
      <c r="U74" s="119"/>
    </row>
    <row r="75" spans="1:21" ht="45" x14ac:dyDescent="0.25">
      <c r="A75" s="6">
        <v>3</v>
      </c>
      <c r="B75" s="11" t="s">
        <v>158</v>
      </c>
      <c r="C75" s="6">
        <f t="shared" si="60"/>
        <v>6</v>
      </c>
      <c r="D75" s="6">
        <v>6</v>
      </c>
      <c r="E75" s="6"/>
      <c r="F75" s="57">
        <f t="shared" si="16"/>
        <v>5</v>
      </c>
      <c r="G75" s="6">
        <v>1</v>
      </c>
      <c r="H75" s="6">
        <v>1</v>
      </c>
      <c r="I75" s="6">
        <v>3</v>
      </c>
      <c r="J75" s="6"/>
      <c r="K75" s="6"/>
      <c r="L75" s="6"/>
      <c r="M75" s="121"/>
      <c r="N75" s="6">
        <f t="shared" si="61"/>
        <v>6</v>
      </c>
      <c r="O75" s="6">
        <v>6</v>
      </c>
      <c r="P75" s="6"/>
      <c r="Q75" s="57">
        <f t="shared" si="52"/>
        <v>0</v>
      </c>
      <c r="R75" s="6">
        <f t="shared" si="59"/>
        <v>0</v>
      </c>
      <c r="S75" s="6">
        <f t="shared" si="59"/>
        <v>0</v>
      </c>
      <c r="T75" s="83"/>
      <c r="U75" s="119"/>
    </row>
    <row r="76" spans="1:21" x14ac:dyDescent="0.25">
      <c r="A76" s="60" t="s">
        <v>218</v>
      </c>
      <c r="B76" s="53" t="s">
        <v>214</v>
      </c>
      <c r="C76" s="43">
        <f t="shared" si="60"/>
        <v>54</v>
      </c>
      <c r="D76" s="44">
        <f t="shared" ref="D76:R76" si="62">SUM(D77:D84)</f>
        <v>51</v>
      </c>
      <c r="E76" s="44">
        <f t="shared" si="62"/>
        <v>3</v>
      </c>
      <c r="F76" s="44">
        <f t="shared" si="62"/>
        <v>39</v>
      </c>
      <c r="G76" s="44">
        <f t="shared" si="62"/>
        <v>6</v>
      </c>
      <c r="H76" s="44">
        <f t="shared" si="62"/>
        <v>6</v>
      </c>
      <c r="I76" s="44">
        <f t="shared" si="62"/>
        <v>24</v>
      </c>
      <c r="J76" s="44">
        <f t="shared" si="62"/>
        <v>3</v>
      </c>
      <c r="K76" s="44">
        <f t="shared" si="62"/>
        <v>0</v>
      </c>
      <c r="L76" s="44">
        <v>3</v>
      </c>
      <c r="M76" s="141">
        <f>SUM(M77:M84)</f>
        <v>0</v>
      </c>
      <c r="N76" s="44">
        <f t="shared" si="62"/>
        <v>54</v>
      </c>
      <c r="O76" s="44">
        <f t="shared" si="62"/>
        <v>51</v>
      </c>
      <c r="P76" s="44">
        <f t="shared" ref="P76" si="63">SUM(P77:P84)</f>
        <v>3</v>
      </c>
      <c r="Q76" s="44">
        <f t="shared" si="62"/>
        <v>0</v>
      </c>
      <c r="R76" s="44">
        <f t="shared" si="62"/>
        <v>0</v>
      </c>
      <c r="S76" s="44">
        <f t="shared" ref="S76" si="64">SUM(S77:S84)</f>
        <v>0</v>
      </c>
      <c r="T76" s="83"/>
      <c r="U76" s="119"/>
    </row>
    <row r="77" spans="1:21" x14ac:dyDescent="0.25">
      <c r="A77" s="6"/>
      <c r="B77" s="42" t="s">
        <v>155</v>
      </c>
      <c r="C77" s="77">
        <f t="shared" si="60"/>
        <v>4</v>
      </c>
      <c r="D77" s="46">
        <v>4</v>
      </c>
      <c r="E77" s="48"/>
      <c r="F77" s="57">
        <f t="shared" si="16"/>
        <v>4</v>
      </c>
      <c r="G77" s="6">
        <v>1</v>
      </c>
      <c r="H77" s="6">
        <v>3</v>
      </c>
      <c r="I77" s="50"/>
      <c r="J77" s="41"/>
      <c r="K77" s="41"/>
      <c r="L77" s="41"/>
      <c r="M77" s="129"/>
      <c r="N77" s="6">
        <f t="shared" si="61"/>
        <v>4</v>
      </c>
      <c r="O77" s="46">
        <v>4</v>
      </c>
      <c r="P77" s="48"/>
      <c r="Q77" s="57">
        <f t="shared" ref="Q77:Q84" si="65">R77+S77</f>
        <v>0</v>
      </c>
      <c r="R77" s="6">
        <f t="shared" ref="R77:S84" si="66">+O77-D77</f>
        <v>0</v>
      </c>
      <c r="S77" s="6">
        <f t="shared" si="66"/>
        <v>0</v>
      </c>
      <c r="T77" s="83"/>
      <c r="U77" s="119"/>
    </row>
    <row r="78" spans="1:21" x14ac:dyDescent="0.25">
      <c r="A78" s="6">
        <v>1</v>
      </c>
      <c r="B78" s="42" t="s">
        <v>162</v>
      </c>
      <c r="C78" s="77">
        <f t="shared" si="60"/>
        <v>8</v>
      </c>
      <c r="D78" s="46">
        <v>6</v>
      </c>
      <c r="E78" s="48">
        <v>2</v>
      </c>
      <c r="F78" s="57">
        <f t="shared" si="16"/>
        <v>5</v>
      </c>
      <c r="G78" s="6">
        <v>1</v>
      </c>
      <c r="H78" s="6"/>
      <c r="I78" s="50">
        <v>2</v>
      </c>
      <c r="J78" s="41">
        <v>2</v>
      </c>
      <c r="K78" s="41"/>
      <c r="L78" s="41"/>
      <c r="M78" s="129"/>
      <c r="N78" s="6">
        <f t="shared" si="61"/>
        <v>8</v>
      </c>
      <c r="O78" s="46">
        <v>6</v>
      </c>
      <c r="P78" s="48">
        <v>2</v>
      </c>
      <c r="Q78" s="57">
        <f t="shared" si="65"/>
        <v>0</v>
      </c>
      <c r="R78" s="6">
        <f t="shared" si="66"/>
        <v>0</v>
      </c>
      <c r="S78" s="6">
        <f t="shared" si="66"/>
        <v>0</v>
      </c>
      <c r="T78" s="83"/>
      <c r="U78" s="119"/>
    </row>
    <row r="79" spans="1:21" x14ac:dyDescent="0.25">
      <c r="A79" s="6">
        <v>2</v>
      </c>
      <c r="B79" s="42" t="s">
        <v>215</v>
      </c>
      <c r="C79" s="77">
        <f t="shared" si="60"/>
        <v>7</v>
      </c>
      <c r="D79" s="46">
        <v>7</v>
      </c>
      <c r="E79" s="48"/>
      <c r="F79" s="57">
        <f t="shared" si="16"/>
        <v>7</v>
      </c>
      <c r="G79" s="6">
        <v>1</v>
      </c>
      <c r="H79" s="6">
        <v>1</v>
      </c>
      <c r="I79" s="50">
        <v>5</v>
      </c>
      <c r="J79" s="41"/>
      <c r="K79" s="41"/>
      <c r="L79" s="41"/>
      <c r="M79" s="129"/>
      <c r="N79" s="6">
        <f t="shared" si="61"/>
        <v>7</v>
      </c>
      <c r="O79" s="46">
        <v>7</v>
      </c>
      <c r="P79" s="48"/>
      <c r="Q79" s="57">
        <f t="shared" si="65"/>
        <v>0</v>
      </c>
      <c r="R79" s="6">
        <f t="shared" si="66"/>
        <v>0</v>
      </c>
      <c r="S79" s="6">
        <f t="shared" si="66"/>
        <v>0</v>
      </c>
      <c r="T79" s="83"/>
      <c r="U79" s="119"/>
    </row>
    <row r="80" spans="1:21" x14ac:dyDescent="0.25">
      <c r="A80" s="6">
        <v>3</v>
      </c>
      <c r="B80" s="42" t="s">
        <v>216</v>
      </c>
      <c r="C80" s="77">
        <f t="shared" si="60"/>
        <v>7</v>
      </c>
      <c r="D80" s="46">
        <v>7</v>
      </c>
      <c r="E80" s="48"/>
      <c r="F80" s="57">
        <f t="shared" ref="F80:F143" si="67">G80+H80+I80+J80</f>
        <v>6</v>
      </c>
      <c r="G80" s="6">
        <v>1</v>
      </c>
      <c r="H80" s="6">
        <v>1</v>
      </c>
      <c r="I80" s="50">
        <v>4</v>
      </c>
      <c r="J80" s="41"/>
      <c r="K80" s="41"/>
      <c r="L80" s="41"/>
      <c r="M80" s="129"/>
      <c r="N80" s="6">
        <f t="shared" si="61"/>
        <v>7</v>
      </c>
      <c r="O80" s="46">
        <v>7</v>
      </c>
      <c r="P80" s="48"/>
      <c r="Q80" s="57">
        <f t="shared" si="65"/>
        <v>0</v>
      </c>
      <c r="R80" s="6">
        <f t="shared" si="66"/>
        <v>0</v>
      </c>
      <c r="S80" s="6">
        <f t="shared" si="66"/>
        <v>0</v>
      </c>
      <c r="T80" s="83"/>
      <c r="U80" s="119"/>
    </row>
    <row r="81" spans="1:21" x14ac:dyDescent="0.25">
      <c r="A81" s="6">
        <v>4</v>
      </c>
      <c r="B81" s="42" t="s">
        <v>71</v>
      </c>
      <c r="C81" s="77">
        <f t="shared" si="60"/>
        <v>5</v>
      </c>
      <c r="D81" s="46">
        <v>5</v>
      </c>
      <c r="E81" s="48"/>
      <c r="F81" s="57">
        <f t="shared" si="67"/>
        <v>3</v>
      </c>
      <c r="G81" s="6">
        <v>1</v>
      </c>
      <c r="H81" s="6"/>
      <c r="I81" s="50">
        <v>2</v>
      </c>
      <c r="J81" s="41"/>
      <c r="K81" s="41"/>
      <c r="L81" s="41"/>
      <c r="M81" s="129"/>
      <c r="N81" s="6">
        <f t="shared" si="61"/>
        <v>5</v>
      </c>
      <c r="O81" s="46">
        <v>5</v>
      </c>
      <c r="P81" s="48"/>
      <c r="Q81" s="57">
        <f t="shared" si="65"/>
        <v>0</v>
      </c>
      <c r="R81" s="6">
        <f t="shared" si="66"/>
        <v>0</v>
      </c>
      <c r="S81" s="6">
        <f t="shared" si="66"/>
        <v>0</v>
      </c>
      <c r="T81" s="83"/>
      <c r="U81" s="119"/>
    </row>
    <row r="82" spans="1:21" ht="30" x14ac:dyDescent="0.25">
      <c r="A82" s="6">
        <v>5</v>
      </c>
      <c r="B82" s="42" t="s">
        <v>274</v>
      </c>
      <c r="C82" s="77">
        <f t="shared" si="60"/>
        <v>5</v>
      </c>
      <c r="D82" s="46">
        <v>5</v>
      </c>
      <c r="E82" s="48"/>
      <c r="F82" s="57">
        <f t="shared" si="67"/>
        <v>2</v>
      </c>
      <c r="G82" s="6"/>
      <c r="H82" s="6"/>
      <c r="I82" s="50">
        <v>2</v>
      </c>
      <c r="J82" s="41"/>
      <c r="K82" s="41"/>
      <c r="L82" s="41"/>
      <c r="M82" s="129"/>
      <c r="N82" s="6">
        <f t="shared" si="61"/>
        <v>5</v>
      </c>
      <c r="O82" s="46">
        <v>5</v>
      </c>
      <c r="P82" s="48"/>
      <c r="Q82" s="57">
        <f t="shared" si="65"/>
        <v>0</v>
      </c>
      <c r="R82" s="6">
        <f t="shared" si="66"/>
        <v>0</v>
      </c>
      <c r="S82" s="6">
        <f t="shared" si="66"/>
        <v>0</v>
      </c>
      <c r="T82" s="83"/>
      <c r="U82" s="119"/>
    </row>
    <row r="83" spans="1:21" ht="32.25" customHeight="1" x14ac:dyDescent="0.25">
      <c r="A83" s="6">
        <v>6</v>
      </c>
      <c r="B83" s="42" t="s">
        <v>275</v>
      </c>
      <c r="C83" s="77">
        <f t="shared" si="60"/>
        <v>5</v>
      </c>
      <c r="D83" s="46">
        <v>5</v>
      </c>
      <c r="E83" s="48"/>
      <c r="F83" s="57">
        <f t="shared" si="67"/>
        <v>0</v>
      </c>
      <c r="G83" s="6"/>
      <c r="H83" s="6"/>
      <c r="I83" s="50"/>
      <c r="J83" s="41"/>
      <c r="K83" s="41"/>
      <c r="L83" s="41"/>
      <c r="M83" s="129"/>
      <c r="N83" s="6">
        <f t="shared" si="61"/>
        <v>5</v>
      </c>
      <c r="O83" s="46">
        <v>5</v>
      </c>
      <c r="P83" s="48"/>
      <c r="Q83" s="57">
        <f t="shared" si="65"/>
        <v>0</v>
      </c>
      <c r="R83" s="6">
        <f t="shared" si="66"/>
        <v>0</v>
      </c>
      <c r="S83" s="6">
        <f t="shared" si="66"/>
        <v>0</v>
      </c>
      <c r="T83" s="83"/>
      <c r="U83" s="119"/>
    </row>
    <row r="84" spans="1:21" ht="30" x14ac:dyDescent="0.25">
      <c r="A84" s="6">
        <v>7</v>
      </c>
      <c r="B84" s="42" t="s">
        <v>217</v>
      </c>
      <c r="C84" s="77">
        <f t="shared" si="60"/>
        <v>13</v>
      </c>
      <c r="D84" s="46">
        <v>12</v>
      </c>
      <c r="E84" s="48">
        <v>1</v>
      </c>
      <c r="F84" s="57">
        <f t="shared" si="67"/>
        <v>12</v>
      </c>
      <c r="G84" s="6">
        <v>1</v>
      </c>
      <c r="H84" s="6">
        <v>1</v>
      </c>
      <c r="I84" s="50">
        <v>9</v>
      </c>
      <c r="J84" s="41">
        <v>1</v>
      </c>
      <c r="K84" s="41"/>
      <c r="L84" s="41"/>
      <c r="M84" s="129"/>
      <c r="N84" s="6">
        <f t="shared" si="61"/>
        <v>13</v>
      </c>
      <c r="O84" s="46">
        <v>12</v>
      </c>
      <c r="P84" s="48">
        <v>1</v>
      </c>
      <c r="Q84" s="57">
        <f t="shared" si="65"/>
        <v>0</v>
      </c>
      <c r="R84" s="6">
        <f t="shared" si="66"/>
        <v>0</v>
      </c>
      <c r="S84" s="6">
        <f t="shared" si="66"/>
        <v>0</v>
      </c>
      <c r="T84" s="83"/>
      <c r="U84" s="119"/>
    </row>
    <row r="85" spans="1:21" x14ac:dyDescent="0.25">
      <c r="A85" s="5" t="s">
        <v>219</v>
      </c>
      <c r="B85" s="12" t="s">
        <v>143</v>
      </c>
      <c r="C85" s="5">
        <f>SUM(C86:C91)</f>
        <v>32</v>
      </c>
      <c r="D85" s="5">
        <f t="shared" ref="D85:R85" si="68">SUM(D86:D91)</f>
        <v>29</v>
      </c>
      <c r="E85" s="5">
        <f t="shared" si="68"/>
        <v>3</v>
      </c>
      <c r="F85" s="5">
        <f t="shared" si="68"/>
        <v>30</v>
      </c>
      <c r="G85" s="5">
        <f t="shared" si="68"/>
        <v>6</v>
      </c>
      <c r="H85" s="5">
        <f t="shared" si="68"/>
        <v>4</v>
      </c>
      <c r="I85" s="5">
        <f t="shared" si="68"/>
        <v>17</v>
      </c>
      <c r="J85" s="5">
        <f t="shared" si="68"/>
        <v>3</v>
      </c>
      <c r="K85" s="5">
        <f t="shared" si="68"/>
        <v>0</v>
      </c>
      <c r="L85" s="5">
        <v>2</v>
      </c>
      <c r="M85" s="140">
        <f t="shared" si="68"/>
        <v>0</v>
      </c>
      <c r="N85" s="5">
        <f t="shared" si="68"/>
        <v>32</v>
      </c>
      <c r="O85" s="5">
        <f t="shared" si="68"/>
        <v>29</v>
      </c>
      <c r="P85" s="5">
        <f t="shared" ref="P85" si="69">SUM(P86:P91)</f>
        <v>3</v>
      </c>
      <c r="Q85" s="5">
        <f t="shared" si="68"/>
        <v>0</v>
      </c>
      <c r="R85" s="5">
        <f t="shared" si="68"/>
        <v>0</v>
      </c>
      <c r="S85" s="5">
        <f t="shared" ref="S85" si="70">SUM(S86:S91)</f>
        <v>0</v>
      </c>
      <c r="T85" s="83"/>
      <c r="U85" s="119"/>
    </row>
    <row r="86" spans="1:21" x14ac:dyDescent="0.25">
      <c r="A86" s="6"/>
      <c r="B86" s="11" t="s">
        <v>144</v>
      </c>
      <c r="C86" s="6">
        <f>+D86+E86</f>
        <v>3</v>
      </c>
      <c r="D86" s="6">
        <v>3</v>
      </c>
      <c r="E86" s="6"/>
      <c r="F86" s="57">
        <f t="shared" si="67"/>
        <v>3</v>
      </c>
      <c r="G86" s="6">
        <v>1</v>
      </c>
      <c r="H86" s="6">
        <v>2</v>
      </c>
      <c r="I86" s="6"/>
      <c r="J86" s="6"/>
      <c r="K86" s="6"/>
      <c r="L86" s="6"/>
      <c r="M86" s="121"/>
      <c r="N86" s="6">
        <f>+O86+P86</f>
        <v>3</v>
      </c>
      <c r="O86" s="6">
        <v>3</v>
      </c>
      <c r="P86" s="6"/>
      <c r="Q86" s="6">
        <f>+R86+S86</f>
        <v>0</v>
      </c>
      <c r="R86" s="6">
        <f t="shared" ref="R86:S91" si="71">+O86-D86</f>
        <v>0</v>
      </c>
      <c r="S86" s="6">
        <f t="shared" si="71"/>
        <v>0</v>
      </c>
      <c r="T86" s="83"/>
      <c r="U86" s="119"/>
    </row>
    <row r="87" spans="1:21" x14ac:dyDescent="0.25">
      <c r="A87" s="6">
        <v>1</v>
      </c>
      <c r="B87" s="11" t="s">
        <v>81</v>
      </c>
      <c r="C87" s="6">
        <f t="shared" ref="C87:C91" si="72">+D87+E87</f>
        <v>8</v>
      </c>
      <c r="D87" s="6">
        <v>5</v>
      </c>
      <c r="E87" s="6">
        <v>3</v>
      </c>
      <c r="F87" s="57">
        <f t="shared" si="67"/>
        <v>8</v>
      </c>
      <c r="G87" s="6">
        <v>1</v>
      </c>
      <c r="H87" s="6">
        <v>1</v>
      </c>
      <c r="I87" s="6">
        <v>3</v>
      </c>
      <c r="J87" s="6">
        <v>3</v>
      </c>
      <c r="K87" s="6"/>
      <c r="L87" s="6"/>
      <c r="M87" s="121"/>
      <c r="N87" s="6">
        <f t="shared" ref="N87:N91" si="73">+O87+P87</f>
        <v>8</v>
      </c>
      <c r="O87" s="6">
        <v>5</v>
      </c>
      <c r="P87" s="6">
        <v>3</v>
      </c>
      <c r="Q87" s="6">
        <f t="shared" ref="Q87:Q91" si="74">+R87+S87</f>
        <v>0</v>
      </c>
      <c r="R87" s="6">
        <f t="shared" si="71"/>
        <v>0</v>
      </c>
      <c r="S87" s="6">
        <f t="shared" si="71"/>
        <v>0</v>
      </c>
      <c r="T87" s="83"/>
      <c r="U87" s="119"/>
    </row>
    <row r="88" spans="1:21" x14ac:dyDescent="0.25">
      <c r="A88" s="6">
        <v>2</v>
      </c>
      <c r="B88" s="11" t="s">
        <v>145</v>
      </c>
      <c r="C88" s="6">
        <f t="shared" si="72"/>
        <v>6</v>
      </c>
      <c r="D88" s="6">
        <v>6</v>
      </c>
      <c r="E88" s="6"/>
      <c r="F88" s="57">
        <f t="shared" si="67"/>
        <v>5</v>
      </c>
      <c r="G88" s="6">
        <v>1</v>
      </c>
      <c r="H88" s="6">
        <v>1</v>
      </c>
      <c r="I88" s="6">
        <v>3</v>
      </c>
      <c r="J88" s="6"/>
      <c r="K88" s="6"/>
      <c r="L88" s="6"/>
      <c r="M88" s="121"/>
      <c r="N88" s="6">
        <f t="shared" si="73"/>
        <v>6</v>
      </c>
      <c r="O88" s="6">
        <v>6</v>
      </c>
      <c r="P88" s="6"/>
      <c r="Q88" s="6">
        <f t="shared" si="74"/>
        <v>0</v>
      </c>
      <c r="R88" s="6">
        <f t="shared" si="71"/>
        <v>0</v>
      </c>
      <c r="S88" s="6">
        <f t="shared" si="71"/>
        <v>0</v>
      </c>
      <c r="T88" s="83"/>
      <c r="U88" s="119"/>
    </row>
    <row r="89" spans="1:21" x14ac:dyDescent="0.25">
      <c r="A89" s="6">
        <v>3</v>
      </c>
      <c r="B89" s="11" t="s">
        <v>146</v>
      </c>
      <c r="C89" s="6">
        <f t="shared" si="72"/>
        <v>5</v>
      </c>
      <c r="D89" s="6">
        <v>5</v>
      </c>
      <c r="E89" s="6"/>
      <c r="F89" s="57">
        <f t="shared" si="67"/>
        <v>4</v>
      </c>
      <c r="G89" s="6">
        <v>1</v>
      </c>
      <c r="H89" s="6"/>
      <c r="I89" s="6">
        <v>3</v>
      </c>
      <c r="J89" s="6"/>
      <c r="K89" s="6"/>
      <c r="L89" s="6"/>
      <c r="M89" s="121"/>
      <c r="N89" s="6">
        <f t="shared" si="73"/>
        <v>5</v>
      </c>
      <c r="O89" s="6">
        <v>5</v>
      </c>
      <c r="P89" s="6"/>
      <c r="Q89" s="6">
        <f t="shared" si="74"/>
        <v>0</v>
      </c>
      <c r="R89" s="6">
        <f t="shared" si="71"/>
        <v>0</v>
      </c>
      <c r="S89" s="6">
        <f t="shared" si="71"/>
        <v>0</v>
      </c>
      <c r="T89" s="83"/>
      <c r="U89" s="119"/>
    </row>
    <row r="90" spans="1:21" ht="30" x14ac:dyDescent="0.25">
      <c r="A90" s="6">
        <v>4</v>
      </c>
      <c r="B90" s="11" t="s">
        <v>147</v>
      </c>
      <c r="C90" s="6">
        <f t="shared" si="72"/>
        <v>5</v>
      </c>
      <c r="D90" s="6">
        <v>5</v>
      </c>
      <c r="E90" s="6"/>
      <c r="F90" s="57">
        <f t="shared" si="67"/>
        <v>5</v>
      </c>
      <c r="G90" s="6">
        <v>1</v>
      </c>
      <c r="H90" s="6"/>
      <c r="I90" s="6">
        <v>4</v>
      </c>
      <c r="J90" s="6"/>
      <c r="K90" s="6"/>
      <c r="L90" s="6"/>
      <c r="M90" s="121"/>
      <c r="N90" s="6">
        <f t="shared" si="73"/>
        <v>5</v>
      </c>
      <c r="O90" s="6">
        <v>5</v>
      </c>
      <c r="P90" s="6"/>
      <c r="Q90" s="6">
        <f t="shared" si="74"/>
        <v>0</v>
      </c>
      <c r="R90" s="6">
        <f t="shared" si="71"/>
        <v>0</v>
      </c>
      <c r="S90" s="6">
        <f t="shared" si="71"/>
        <v>0</v>
      </c>
      <c r="T90" s="83"/>
      <c r="U90" s="119"/>
    </row>
    <row r="91" spans="1:21" ht="30" x14ac:dyDescent="0.25">
      <c r="A91" s="6">
        <v>5</v>
      </c>
      <c r="B91" s="11" t="s">
        <v>148</v>
      </c>
      <c r="C91" s="6">
        <f t="shared" si="72"/>
        <v>5</v>
      </c>
      <c r="D91" s="6">
        <v>5</v>
      </c>
      <c r="E91" s="6"/>
      <c r="F91" s="57">
        <f t="shared" si="67"/>
        <v>5</v>
      </c>
      <c r="G91" s="6">
        <v>1</v>
      </c>
      <c r="H91" s="6"/>
      <c r="I91" s="6">
        <v>4</v>
      </c>
      <c r="J91" s="6"/>
      <c r="K91" s="6"/>
      <c r="L91" s="6"/>
      <c r="M91" s="121"/>
      <c r="N91" s="6">
        <f t="shared" si="73"/>
        <v>5</v>
      </c>
      <c r="O91" s="6">
        <v>5</v>
      </c>
      <c r="P91" s="6"/>
      <c r="Q91" s="6">
        <f t="shared" si="74"/>
        <v>0</v>
      </c>
      <c r="R91" s="6">
        <f t="shared" si="71"/>
        <v>0</v>
      </c>
      <c r="S91" s="6">
        <f t="shared" si="71"/>
        <v>0</v>
      </c>
      <c r="T91" s="83"/>
      <c r="U91" s="119"/>
    </row>
    <row r="92" spans="1:21" ht="15.75" x14ac:dyDescent="0.25">
      <c r="A92" s="61" t="s">
        <v>220</v>
      </c>
      <c r="B92" s="53" t="s">
        <v>221</v>
      </c>
      <c r="C92" s="60">
        <f>SUM(C93:C96)</f>
        <v>18</v>
      </c>
      <c r="D92" s="60">
        <f t="shared" ref="D92:R92" si="75">SUM(D93:D96)</f>
        <v>15</v>
      </c>
      <c r="E92" s="60">
        <f t="shared" si="75"/>
        <v>3</v>
      </c>
      <c r="F92" s="5">
        <f t="shared" si="75"/>
        <v>17</v>
      </c>
      <c r="G92" s="5">
        <f t="shared" si="75"/>
        <v>4</v>
      </c>
      <c r="H92" s="5">
        <f t="shared" si="75"/>
        <v>3</v>
      </c>
      <c r="I92" s="5">
        <f t="shared" si="75"/>
        <v>7</v>
      </c>
      <c r="J92" s="5">
        <f t="shared" si="75"/>
        <v>3</v>
      </c>
      <c r="K92" s="5">
        <f t="shared" si="75"/>
        <v>0</v>
      </c>
      <c r="L92" s="5">
        <f t="shared" si="75"/>
        <v>0</v>
      </c>
      <c r="M92" s="140">
        <f t="shared" si="75"/>
        <v>0</v>
      </c>
      <c r="N92" s="5">
        <f t="shared" si="75"/>
        <v>18</v>
      </c>
      <c r="O92" s="5">
        <f t="shared" si="75"/>
        <v>15</v>
      </c>
      <c r="P92" s="60">
        <f t="shared" ref="P92" si="76">SUM(P93:P96)</f>
        <v>3</v>
      </c>
      <c r="Q92" s="5">
        <f t="shared" si="75"/>
        <v>0</v>
      </c>
      <c r="R92" s="5">
        <f t="shared" si="75"/>
        <v>0</v>
      </c>
      <c r="S92" s="5">
        <f t="shared" ref="S92" si="77">SUM(S93:S96)</f>
        <v>0</v>
      </c>
      <c r="T92" s="83"/>
      <c r="U92" s="119"/>
    </row>
    <row r="93" spans="1:21" ht="15.75" x14ac:dyDescent="0.25">
      <c r="A93" s="61"/>
      <c r="B93" s="42" t="s">
        <v>222</v>
      </c>
      <c r="C93" s="57">
        <f>SUM(D93:E93)</f>
        <v>4</v>
      </c>
      <c r="D93" s="57">
        <v>4</v>
      </c>
      <c r="E93" s="57"/>
      <c r="F93" s="57">
        <f t="shared" si="67"/>
        <v>3</v>
      </c>
      <c r="G93" s="6">
        <v>1</v>
      </c>
      <c r="H93" s="6">
        <v>2</v>
      </c>
      <c r="I93" s="6"/>
      <c r="J93" s="6"/>
      <c r="K93" s="6"/>
      <c r="L93" s="6"/>
      <c r="M93" s="121"/>
      <c r="N93" s="6">
        <f>SUM(O93:P93)</f>
        <v>4</v>
      </c>
      <c r="O93" s="6">
        <v>4</v>
      </c>
      <c r="P93" s="57"/>
      <c r="Q93" s="63">
        <f>SUM(R93:S93)</f>
        <v>0</v>
      </c>
      <c r="R93" s="63">
        <f t="shared" ref="R93:S96" si="78">SUM(O93-D93)</f>
        <v>0</v>
      </c>
      <c r="S93" s="63">
        <f t="shared" si="78"/>
        <v>0</v>
      </c>
      <c r="T93" s="83" t="s">
        <v>285</v>
      </c>
      <c r="U93" s="119"/>
    </row>
    <row r="94" spans="1:21" ht="15.75" x14ac:dyDescent="0.25">
      <c r="A94" s="62">
        <v>1</v>
      </c>
      <c r="B94" s="10" t="s">
        <v>223</v>
      </c>
      <c r="C94" s="57">
        <f t="shared" ref="C94:C96" si="79">SUM(D94:E94)</f>
        <v>5</v>
      </c>
      <c r="D94" s="57">
        <v>5</v>
      </c>
      <c r="E94" s="57"/>
      <c r="F94" s="57">
        <f t="shared" si="67"/>
        <v>5</v>
      </c>
      <c r="G94" s="6">
        <v>1</v>
      </c>
      <c r="H94" s="6"/>
      <c r="I94" s="6">
        <v>4</v>
      </c>
      <c r="J94" s="6"/>
      <c r="K94" s="6"/>
      <c r="L94" s="6"/>
      <c r="M94" s="121"/>
      <c r="N94" s="6">
        <f t="shared" ref="N94:N104" si="80">SUM(O94:P94)</f>
        <v>5</v>
      </c>
      <c r="O94" s="6">
        <v>5</v>
      </c>
      <c r="P94" s="57"/>
      <c r="Q94" s="63">
        <f t="shared" ref="Q94:Q96" si="81">SUM(R94:S94)</f>
        <v>0</v>
      </c>
      <c r="R94" s="63">
        <f t="shared" si="78"/>
        <v>0</v>
      </c>
      <c r="S94" s="63">
        <f t="shared" si="78"/>
        <v>0</v>
      </c>
      <c r="T94" s="83"/>
      <c r="U94" s="119"/>
    </row>
    <row r="95" spans="1:21" ht="15.75" x14ac:dyDescent="0.25">
      <c r="A95" s="58">
        <v>2</v>
      </c>
      <c r="B95" s="10" t="s">
        <v>224</v>
      </c>
      <c r="C95" s="57">
        <f t="shared" si="79"/>
        <v>1</v>
      </c>
      <c r="D95" s="57">
        <v>1</v>
      </c>
      <c r="E95" s="57"/>
      <c r="F95" s="57">
        <f t="shared" si="67"/>
        <v>1</v>
      </c>
      <c r="G95" s="6">
        <v>1</v>
      </c>
      <c r="H95" s="6"/>
      <c r="I95" s="6"/>
      <c r="J95" s="6"/>
      <c r="K95" s="6"/>
      <c r="L95" s="6"/>
      <c r="M95" s="121"/>
      <c r="N95" s="6">
        <f t="shared" si="80"/>
        <v>1</v>
      </c>
      <c r="O95" s="6">
        <v>1</v>
      </c>
      <c r="P95" s="57"/>
      <c r="Q95" s="63">
        <f t="shared" si="81"/>
        <v>0</v>
      </c>
      <c r="R95" s="63">
        <f t="shared" si="78"/>
        <v>0</v>
      </c>
      <c r="S95" s="63">
        <f t="shared" si="78"/>
        <v>0</v>
      </c>
      <c r="T95" s="83"/>
      <c r="U95" s="119"/>
    </row>
    <row r="96" spans="1:21" ht="15.75" x14ac:dyDescent="0.25">
      <c r="A96" s="58">
        <v>3</v>
      </c>
      <c r="B96" s="10" t="s">
        <v>81</v>
      </c>
      <c r="C96" s="57">
        <f t="shared" si="79"/>
        <v>8</v>
      </c>
      <c r="D96" s="57">
        <v>5</v>
      </c>
      <c r="E96" s="57">
        <v>3</v>
      </c>
      <c r="F96" s="57">
        <f t="shared" si="67"/>
        <v>8</v>
      </c>
      <c r="G96" s="6">
        <v>1</v>
      </c>
      <c r="H96" s="6">
        <v>1</v>
      </c>
      <c r="I96" s="6">
        <v>3</v>
      </c>
      <c r="J96" s="6">
        <v>3</v>
      </c>
      <c r="K96" s="6"/>
      <c r="L96" s="6"/>
      <c r="M96" s="121"/>
      <c r="N96" s="6">
        <f t="shared" si="80"/>
        <v>8</v>
      </c>
      <c r="O96" s="6">
        <v>5</v>
      </c>
      <c r="P96" s="57">
        <v>3</v>
      </c>
      <c r="Q96" s="63">
        <f t="shared" si="81"/>
        <v>0</v>
      </c>
      <c r="R96" s="63">
        <f t="shared" si="78"/>
        <v>0</v>
      </c>
      <c r="S96" s="63">
        <f t="shared" si="78"/>
        <v>0</v>
      </c>
      <c r="T96" s="83"/>
      <c r="U96" s="119"/>
    </row>
    <row r="97" spans="1:21" ht="31.5" x14ac:dyDescent="0.25">
      <c r="A97" s="61" t="s">
        <v>232</v>
      </c>
      <c r="B97" s="53" t="s">
        <v>227</v>
      </c>
      <c r="C97" s="43">
        <f t="shared" ref="C97:C104" si="82">+D97+E97</f>
        <v>66</v>
      </c>
      <c r="D97" s="44">
        <f>SUM(D98:D104)</f>
        <v>63</v>
      </c>
      <c r="E97" s="43">
        <f>SUM(E98:E104)</f>
        <v>3</v>
      </c>
      <c r="F97" s="43">
        <f t="shared" ref="F97:R97" si="83">SUM(F98:F104)</f>
        <v>60</v>
      </c>
      <c r="G97" s="43">
        <f t="shared" si="83"/>
        <v>6</v>
      </c>
      <c r="H97" s="43">
        <f t="shared" si="83"/>
        <v>13</v>
      </c>
      <c r="I97" s="43">
        <f t="shared" si="83"/>
        <v>38</v>
      </c>
      <c r="J97" s="43">
        <f t="shared" si="83"/>
        <v>3</v>
      </c>
      <c r="K97" s="43">
        <v>5</v>
      </c>
      <c r="L97" s="43">
        <v>1</v>
      </c>
      <c r="M97" s="141">
        <f t="shared" si="83"/>
        <v>0</v>
      </c>
      <c r="N97" s="43">
        <f t="shared" si="83"/>
        <v>66</v>
      </c>
      <c r="O97" s="43">
        <f t="shared" si="83"/>
        <v>63</v>
      </c>
      <c r="P97" s="43">
        <f>SUM(P98:P104)</f>
        <v>3</v>
      </c>
      <c r="Q97" s="43">
        <f t="shared" si="83"/>
        <v>0</v>
      </c>
      <c r="R97" s="43">
        <f t="shared" si="83"/>
        <v>0</v>
      </c>
      <c r="S97" s="43">
        <f t="shared" ref="S97" si="84">SUM(S98:S104)</f>
        <v>0</v>
      </c>
      <c r="T97" s="83"/>
      <c r="U97" s="119"/>
    </row>
    <row r="98" spans="1:21" ht="15.75" x14ac:dyDescent="0.25">
      <c r="A98" s="58"/>
      <c r="B98" s="42" t="s">
        <v>37</v>
      </c>
      <c r="C98" s="77">
        <f t="shared" si="82"/>
        <v>4</v>
      </c>
      <c r="D98" s="46">
        <v>4</v>
      </c>
      <c r="E98" s="48"/>
      <c r="F98" s="57">
        <f t="shared" si="67"/>
        <v>4</v>
      </c>
      <c r="G98" s="124">
        <v>1</v>
      </c>
      <c r="H98" s="124">
        <v>3</v>
      </c>
      <c r="I98" s="50"/>
      <c r="J98" s="41"/>
      <c r="K98" s="41"/>
      <c r="L98" s="41"/>
      <c r="M98" s="129"/>
      <c r="N98" s="6">
        <f t="shared" si="80"/>
        <v>4</v>
      </c>
      <c r="O98" s="46">
        <v>4</v>
      </c>
      <c r="P98" s="48"/>
      <c r="Q98" s="63">
        <f t="shared" ref="Q98:Q104" si="85">SUM(R98:S98)</f>
        <v>0</v>
      </c>
      <c r="R98" s="63">
        <f t="shared" ref="R98:S104" si="86">SUM(O98-D98)</f>
        <v>0</v>
      </c>
      <c r="S98" s="63">
        <f t="shared" si="86"/>
        <v>0</v>
      </c>
      <c r="T98" s="83"/>
      <c r="U98" s="119"/>
    </row>
    <row r="99" spans="1:21" ht="15.75" x14ac:dyDescent="0.25">
      <c r="A99" s="62">
        <v>1</v>
      </c>
      <c r="B99" s="42" t="s">
        <v>30</v>
      </c>
      <c r="C99" s="77">
        <f t="shared" si="82"/>
        <v>14</v>
      </c>
      <c r="D99" s="46">
        <v>11</v>
      </c>
      <c r="E99" s="48">
        <v>3</v>
      </c>
      <c r="F99" s="57">
        <f t="shared" si="67"/>
        <v>14</v>
      </c>
      <c r="G99" s="124">
        <v>1</v>
      </c>
      <c r="H99" s="124">
        <v>2</v>
      </c>
      <c r="I99" s="50">
        <v>8</v>
      </c>
      <c r="J99" s="41">
        <v>3</v>
      </c>
      <c r="K99" s="41"/>
      <c r="L99" s="41"/>
      <c r="M99" s="129"/>
      <c r="N99" s="6">
        <f t="shared" si="80"/>
        <v>14</v>
      </c>
      <c r="O99" s="46">
        <v>11</v>
      </c>
      <c r="P99" s="48">
        <v>3</v>
      </c>
      <c r="Q99" s="63">
        <f t="shared" si="85"/>
        <v>0</v>
      </c>
      <c r="R99" s="63">
        <f t="shared" si="86"/>
        <v>0</v>
      </c>
      <c r="S99" s="63">
        <f t="shared" si="86"/>
        <v>0</v>
      </c>
      <c r="T99" s="83"/>
      <c r="U99" s="119"/>
    </row>
    <row r="100" spans="1:21" ht="15.75" x14ac:dyDescent="0.25">
      <c r="A100" s="58">
        <v>2</v>
      </c>
      <c r="B100" s="42" t="s">
        <v>71</v>
      </c>
      <c r="C100" s="77">
        <f t="shared" si="82"/>
        <v>8</v>
      </c>
      <c r="D100" s="46">
        <v>8</v>
      </c>
      <c r="E100" s="48"/>
      <c r="F100" s="57">
        <f t="shared" si="67"/>
        <v>7</v>
      </c>
      <c r="G100" s="124">
        <v>1</v>
      </c>
      <c r="H100" s="124">
        <v>1</v>
      </c>
      <c r="I100" s="50">
        <v>5</v>
      </c>
      <c r="J100" s="41"/>
      <c r="K100" s="41"/>
      <c r="L100" s="41"/>
      <c r="M100" s="129"/>
      <c r="N100" s="6">
        <f t="shared" si="80"/>
        <v>8</v>
      </c>
      <c r="O100" s="46">
        <v>8</v>
      </c>
      <c r="P100" s="48"/>
      <c r="Q100" s="63">
        <f t="shared" si="85"/>
        <v>0</v>
      </c>
      <c r="R100" s="63">
        <f t="shared" si="86"/>
        <v>0</v>
      </c>
      <c r="S100" s="63">
        <f t="shared" si="86"/>
        <v>0</v>
      </c>
      <c r="T100" s="83"/>
      <c r="U100" s="119"/>
    </row>
    <row r="101" spans="1:21" ht="15.75" x14ac:dyDescent="0.25">
      <c r="A101" s="58">
        <v>3</v>
      </c>
      <c r="B101" s="42" t="s">
        <v>228</v>
      </c>
      <c r="C101" s="77">
        <f t="shared" si="82"/>
        <v>10</v>
      </c>
      <c r="D101" s="46">
        <v>10</v>
      </c>
      <c r="E101" s="48"/>
      <c r="F101" s="57">
        <f t="shared" si="67"/>
        <v>10</v>
      </c>
      <c r="G101" s="124">
        <v>1</v>
      </c>
      <c r="H101" s="124">
        <v>2</v>
      </c>
      <c r="I101" s="50">
        <v>7</v>
      </c>
      <c r="J101" s="41"/>
      <c r="K101" s="41"/>
      <c r="L101" s="41"/>
      <c r="M101" s="129"/>
      <c r="N101" s="6">
        <f t="shared" si="80"/>
        <v>10</v>
      </c>
      <c r="O101" s="46">
        <v>10</v>
      </c>
      <c r="P101" s="48"/>
      <c r="Q101" s="63">
        <f t="shared" si="85"/>
        <v>0</v>
      </c>
      <c r="R101" s="63">
        <f t="shared" si="86"/>
        <v>0</v>
      </c>
      <c r="S101" s="63">
        <f t="shared" si="86"/>
        <v>0</v>
      </c>
      <c r="T101" s="83"/>
      <c r="U101" s="119"/>
    </row>
    <row r="102" spans="1:21" ht="15.75" x14ac:dyDescent="0.25">
      <c r="A102" s="62">
        <v>4</v>
      </c>
      <c r="B102" s="42" t="s">
        <v>229</v>
      </c>
      <c r="C102" s="77">
        <f t="shared" si="82"/>
        <v>10</v>
      </c>
      <c r="D102" s="46">
        <v>10</v>
      </c>
      <c r="E102" s="48"/>
      <c r="F102" s="57">
        <f t="shared" si="67"/>
        <v>8</v>
      </c>
      <c r="G102" s="124"/>
      <c r="H102" s="124">
        <v>2</v>
      </c>
      <c r="I102" s="50">
        <v>6</v>
      </c>
      <c r="J102" s="41"/>
      <c r="K102" s="41"/>
      <c r="L102" s="41"/>
      <c r="M102" s="129"/>
      <c r="N102" s="6">
        <f t="shared" si="80"/>
        <v>10</v>
      </c>
      <c r="O102" s="46">
        <v>10</v>
      </c>
      <c r="P102" s="48"/>
      <c r="Q102" s="63">
        <f t="shared" si="85"/>
        <v>0</v>
      </c>
      <c r="R102" s="63">
        <f t="shared" si="86"/>
        <v>0</v>
      </c>
      <c r="S102" s="63">
        <f t="shared" si="86"/>
        <v>0</v>
      </c>
      <c r="T102" s="83"/>
      <c r="U102" s="119"/>
    </row>
    <row r="103" spans="1:21" ht="30" x14ac:dyDescent="0.25">
      <c r="A103" s="58">
        <v>5</v>
      </c>
      <c r="B103" s="42" t="s">
        <v>230</v>
      </c>
      <c r="C103" s="77">
        <f t="shared" si="82"/>
        <v>10</v>
      </c>
      <c r="D103" s="46">
        <v>10</v>
      </c>
      <c r="E103" s="48"/>
      <c r="F103" s="57">
        <f t="shared" si="67"/>
        <v>8</v>
      </c>
      <c r="G103" s="124">
        <v>1</v>
      </c>
      <c r="H103" s="124">
        <v>1</v>
      </c>
      <c r="I103" s="50">
        <v>6</v>
      </c>
      <c r="J103" s="41"/>
      <c r="K103" s="41"/>
      <c r="L103" s="41"/>
      <c r="M103" s="129"/>
      <c r="N103" s="6">
        <f t="shared" si="80"/>
        <v>10</v>
      </c>
      <c r="O103" s="46">
        <v>10</v>
      </c>
      <c r="P103" s="48"/>
      <c r="Q103" s="63">
        <f t="shared" si="85"/>
        <v>0</v>
      </c>
      <c r="R103" s="63">
        <f t="shared" si="86"/>
        <v>0</v>
      </c>
      <c r="S103" s="63">
        <f t="shared" si="86"/>
        <v>0</v>
      </c>
      <c r="T103" s="83"/>
      <c r="U103" s="119"/>
    </row>
    <row r="104" spans="1:21" ht="45" x14ac:dyDescent="0.25">
      <c r="A104" s="58">
        <v>6</v>
      </c>
      <c r="B104" s="42" t="s">
        <v>231</v>
      </c>
      <c r="C104" s="77">
        <f t="shared" si="82"/>
        <v>10</v>
      </c>
      <c r="D104" s="46">
        <v>10</v>
      </c>
      <c r="E104" s="48"/>
      <c r="F104" s="57">
        <f t="shared" si="67"/>
        <v>9</v>
      </c>
      <c r="G104" s="124">
        <v>1</v>
      </c>
      <c r="H104" s="124">
        <v>2</v>
      </c>
      <c r="I104" s="50">
        <v>6</v>
      </c>
      <c r="J104" s="41"/>
      <c r="K104" s="41"/>
      <c r="L104" s="41"/>
      <c r="M104" s="129"/>
      <c r="N104" s="6">
        <f t="shared" si="80"/>
        <v>10</v>
      </c>
      <c r="O104" s="46">
        <v>10</v>
      </c>
      <c r="P104" s="48"/>
      <c r="Q104" s="63">
        <f t="shared" si="85"/>
        <v>0</v>
      </c>
      <c r="R104" s="63">
        <f t="shared" si="86"/>
        <v>0</v>
      </c>
      <c r="S104" s="63">
        <f t="shared" si="86"/>
        <v>0</v>
      </c>
      <c r="T104" s="83"/>
      <c r="U104" s="119"/>
    </row>
    <row r="105" spans="1:21" ht="30" x14ac:dyDescent="0.25">
      <c r="A105" s="64" t="s">
        <v>233</v>
      </c>
      <c r="B105" s="12" t="s">
        <v>135</v>
      </c>
      <c r="C105" s="5">
        <f>SUM(C106:C113)</f>
        <v>46</v>
      </c>
      <c r="D105" s="5">
        <f t="shared" ref="D105:R105" si="87">SUM(D106:D113)</f>
        <v>43</v>
      </c>
      <c r="E105" s="5">
        <f t="shared" si="87"/>
        <v>3</v>
      </c>
      <c r="F105" s="5">
        <f t="shared" si="87"/>
        <v>44</v>
      </c>
      <c r="G105" s="5">
        <f t="shared" si="87"/>
        <v>8</v>
      </c>
      <c r="H105" s="5">
        <f t="shared" si="87"/>
        <v>10</v>
      </c>
      <c r="I105" s="5">
        <f t="shared" si="87"/>
        <v>23</v>
      </c>
      <c r="J105" s="5">
        <f t="shared" si="87"/>
        <v>3</v>
      </c>
      <c r="K105" s="5">
        <f t="shared" si="87"/>
        <v>0</v>
      </c>
      <c r="L105" s="5">
        <v>2</v>
      </c>
      <c r="M105" s="140">
        <v>1</v>
      </c>
      <c r="N105" s="5">
        <f t="shared" si="87"/>
        <v>45</v>
      </c>
      <c r="O105" s="5">
        <f t="shared" si="87"/>
        <v>42</v>
      </c>
      <c r="P105" s="5">
        <f t="shared" ref="P105" si="88">SUM(P106:P113)</f>
        <v>3</v>
      </c>
      <c r="Q105" s="5">
        <f t="shared" si="87"/>
        <v>-1</v>
      </c>
      <c r="R105" s="5">
        <f t="shared" si="87"/>
        <v>-1</v>
      </c>
      <c r="S105" s="5">
        <f t="shared" ref="S105" si="89">SUM(S106:S113)</f>
        <v>0</v>
      </c>
      <c r="T105" s="15" t="s">
        <v>287</v>
      </c>
      <c r="U105" s="119"/>
    </row>
    <row r="106" spans="1:21" ht="15.75" x14ac:dyDescent="0.25">
      <c r="A106" s="58"/>
      <c r="B106" s="11" t="s">
        <v>37</v>
      </c>
      <c r="C106" s="6">
        <f>+D106+E106</f>
        <v>4</v>
      </c>
      <c r="D106" s="6">
        <v>4</v>
      </c>
      <c r="E106" s="6"/>
      <c r="F106" s="57">
        <f t="shared" si="67"/>
        <v>4</v>
      </c>
      <c r="G106" s="6">
        <v>1</v>
      </c>
      <c r="H106" s="6">
        <v>3</v>
      </c>
      <c r="I106" s="6"/>
      <c r="J106" s="6"/>
      <c r="K106" s="6"/>
      <c r="L106" s="6"/>
      <c r="M106" s="121"/>
      <c r="N106" s="6">
        <f>+O106+P106</f>
        <v>4</v>
      </c>
      <c r="O106" s="6">
        <v>4</v>
      </c>
      <c r="P106" s="6"/>
      <c r="Q106" s="6">
        <f>+R106+S106</f>
        <v>0</v>
      </c>
      <c r="R106" s="6">
        <f t="shared" ref="R106:S113" si="90">+O106-D106</f>
        <v>0</v>
      </c>
      <c r="S106" s="6">
        <f t="shared" si="90"/>
        <v>0</v>
      </c>
      <c r="T106" s="83"/>
      <c r="U106" s="119"/>
    </row>
    <row r="107" spans="1:21" ht="15.75" x14ac:dyDescent="0.25">
      <c r="A107" s="58">
        <v>1</v>
      </c>
      <c r="B107" s="11" t="s">
        <v>30</v>
      </c>
      <c r="C107" s="6">
        <f t="shared" ref="C107:C113" si="91">+D107+E107</f>
        <v>8</v>
      </c>
      <c r="D107" s="6">
        <v>5</v>
      </c>
      <c r="E107" s="6">
        <v>3</v>
      </c>
      <c r="F107" s="57">
        <f t="shared" si="67"/>
        <v>8</v>
      </c>
      <c r="G107" s="6">
        <v>1</v>
      </c>
      <c r="H107" s="6">
        <v>1</v>
      </c>
      <c r="I107" s="6">
        <v>3</v>
      </c>
      <c r="J107" s="6">
        <v>3</v>
      </c>
      <c r="K107" s="6"/>
      <c r="L107" s="6"/>
      <c r="M107" s="121"/>
      <c r="N107" s="6">
        <f t="shared" ref="N107:N112" si="92">+O107+P107</f>
        <v>8</v>
      </c>
      <c r="O107" s="6">
        <v>5</v>
      </c>
      <c r="P107" s="6">
        <v>3</v>
      </c>
      <c r="Q107" s="6">
        <f t="shared" ref="Q107:Q113" si="93">+R107+S107</f>
        <v>0</v>
      </c>
      <c r="R107" s="6">
        <f t="shared" si="90"/>
        <v>0</v>
      </c>
      <c r="S107" s="6">
        <f t="shared" si="90"/>
        <v>0</v>
      </c>
      <c r="T107" s="83"/>
      <c r="U107" s="119"/>
    </row>
    <row r="108" spans="1:21" ht="15.75" x14ac:dyDescent="0.25">
      <c r="A108" s="58">
        <v>2</v>
      </c>
      <c r="B108" s="11" t="s">
        <v>136</v>
      </c>
      <c r="C108" s="6">
        <f t="shared" si="91"/>
        <v>5</v>
      </c>
      <c r="D108" s="6">
        <v>5</v>
      </c>
      <c r="E108" s="6"/>
      <c r="F108" s="57">
        <f t="shared" si="67"/>
        <v>4</v>
      </c>
      <c r="G108" s="6">
        <v>1</v>
      </c>
      <c r="H108" s="6"/>
      <c r="I108" s="6">
        <v>3</v>
      </c>
      <c r="J108" s="6"/>
      <c r="K108" s="6"/>
      <c r="L108" s="6"/>
      <c r="M108" s="121"/>
      <c r="N108" s="6">
        <f t="shared" si="92"/>
        <v>4</v>
      </c>
      <c r="O108" s="6">
        <v>4</v>
      </c>
      <c r="P108" s="6"/>
      <c r="Q108" s="6">
        <f t="shared" si="93"/>
        <v>-1</v>
      </c>
      <c r="R108" s="6">
        <f t="shared" si="90"/>
        <v>-1</v>
      </c>
      <c r="S108" s="6">
        <f t="shared" si="90"/>
        <v>0</v>
      </c>
      <c r="T108" s="83"/>
      <c r="U108" s="119"/>
    </row>
    <row r="109" spans="1:21" ht="15.75" x14ac:dyDescent="0.25">
      <c r="A109" s="58">
        <v>3</v>
      </c>
      <c r="B109" s="11" t="s">
        <v>46</v>
      </c>
      <c r="C109" s="6">
        <f t="shared" si="91"/>
        <v>5</v>
      </c>
      <c r="D109" s="6">
        <v>5</v>
      </c>
      <c r="E109" s="6"/>
      <c r="F109" s="57">
        <f t="shared" si="67"/>
        <v>5</v>
      </c>
      <c r="G109" s="6">
        <v>1</v>
      </c>
      <c r="H109" s="6">
        <v>1</v>
      </c>
      <c r="I109" s="6">
        <v>3</v>
      </c>
      <c r="J109" s="6"/>
      <c r="K109" s="6"/>
      <c r="L109" s="6"/>
      <c r="M109" s="121"/>
      <c r="N109" s="6">
        <f t="shared" si="92"/>
        <v>5</v>
      </c>
      <c r="O109" s="6">
        <v>5</v>
      </c>
      <c r="P109" s="6"/>
      <c r="Q109" s="6">
        <f t="shared" si="93"/>
        <v>0</v>
      </c>
      <c r="R109" s="6">
        <f t="shared" si="90"/>
        <v>0</v>
      </c>
      <c r="S109" s="6">
        <f t="shared" si="90"/>
        <v>0</v>
      </c>
      <c r="T109" s="83"/>
      <c r="U109" s="119"/>
    </row>
    <row r="110" spans="1:21" ht="15.75" x14ac:dyDescent="0.25">
      <c r="A110" s="58">
        <v>4</v>
      </c>
      <c r="B110" s="11" t="s">
        <v>137</v>
      </c>
      <c r="C110" s="6">
        <f t="shared" si="91"/>
        <v>5</v>
      </c>
      <c r="D110" s="6">
        <v>5</v>
      </c>
      <c r="E110" s="6"/>
      <c r="F110" s="57">
        <f t="shared" si="67"/>
        <v>5</v>
      </c>
      <c r="G110" s="6">
        <v>1</v>
      </c>
      <c r="H110" s="6">
        <v>1</v>
      </c>
      <c r="I110" s="6">
        <v>3</v>
      </c>
      <c r="J110" s="6"/>
      <c r="K110" s="6"/>
      <c r="L110" s="6"/>
      <c r="M110" s="121"/>
      <c r="N110" s="6">
        <f t="shared" si="92"/>
        <v>5</v>
      </c>
      <c r="O110" s="6">
        <v>5</v>
      </c>
      <c r="P110" s="6"/>
      <c r="Q110" s="6">
        <f t="shared" si="93"/>
        <v>0</v>
      </c>
      <c r="R110" s="6">
        <f t="shared" si="90"/>
        <v>0</v>
      </c>
      <c r="S110" s="6">
        <f t="shared" si="90"/>
        <v>0</v>
      </c>
      <c r="T110" s="83"/>
      <c r="U110" s="119"/>
    </row>
    <row r="111" spans="1:21" ht="15.75" x14ac:dyDescent="0.25">
      <c r="A111" s="58">
        <v>5</v>
      </c>
      <c r="B111" s="11" t="s">
        <v>138</v>
      </c>
      <c r="C111" s="6">
        <f t="shared" si="91"/>
        <v>9</v>
      </c>
      <c r="D111" s="6">
        <v>9</v>
      </c>
      <c r="E111" s="6"/>
      <c r="F111" s="57">
        <f t="shared" si="67"/>
        <v>9</v>
      </c>
      <c r="G111" s="6">
        <v>1</v>
      </c>
      <c r="H111" s="6">
        <v>2</v>
      </c>
      <c r="I111" s="6">
        <v>6</v>
      </c>
      <c r="J111" s="6"/>
      <c r="K111" s="6"/>
      <c r="L111" s="6"/>
      <c r="M111" s="121"/>
      <c r="N111" s="6">
        <f t="shared" si="92"/>
        <v>9</v>
      </c>
      <c r="O111" s="6">
        <v>9</v>
      </c>
      <c r="P111" s="6"/>
      <c r="Q111" s="6">
        <f t="shared" si="93"/>
        <v>0</v>
      </c>
      <c r="R111" s="6">
        <f t="shared" si="90"/>
        <v>0</v>
      </c>
      <c r="S111" s="6">
        <f t="shared" si="90"/>
        <v>0</v>
      </c>
      <c r="T111" s="83"/>
      <c r="U111" s="119"/>
    </row>
    <row r="112" spans="1:21" ht="15.75" x14ac:dyDescent="0.25">
      <c r="A112" s="58">
        <v>6</v>
      </c>
      <c r="B112" s="11" t="s">
        <v>139</v>
      </c>
      <c r="C112" s="6">
        <f t="shared" si="91"/>
        <v>5</v>
      </c>
      <c r="D112" s="6">
        <v>5</v>
      </c>
      <c r="E112" s="6"/>
      <c r="F112" s="57">
        <f t="shared" si="67"/>
        <v>5</v>
      </c>
      <c r="G112" s="6">
        <v>1</v>
      </c>
      <c r="H112" s="6">
        <v>1</v>
      </c>
      <c r="I112" s="6">
        <v>3</v>
      </c>
      <c r="J112" s="6"/>
      <c r="K112" s="6"/>
      <c r="L112" s="6"/>
      <c r="M112" s="121"/>
      <c r="N112" s="6">
        <f t="shared" si="92"/>
        <v>5</v>
      </c>
      <c r="O112" s="6">
        <v>5</v>
      </c>
      <c r="P112" s="6"/>
      <c r="Q112" s="6">
        <f t="shared" si="93"/>
        <v>0</v>
      </c>
      <c r="R112" s="6">
        <f t="shared" si="90"/>
        <v>0</v>
      </c>
      <c r="S112" s="6">
        <f t="shared" si="90"/>
        <v>0</v>
      </c>
      <c r="T112" s="83"/>
      <c r="U112" s="119"/>
    </row>
    <row r="113" spans="1:21" ht="30" x14ac:dyDescent="0.25">
      <c r="A113" s="58">
        <v>7</v>
      </c>
      <c r="B113" s="11" t="s">
        <v>140</v>
      </c>
      <c r="C113" s="6">
        <f t="shared" si="91"/>
        <v>5</v>
      </c>
      <c r="D113" s="6">
        <v>5</v>
      </c>
      <c r="E113" s="6"/>
      <c r="F113" s="57">
        <f t="shared" si="67"/>
        <v>4</v>
      </c>
      <c r="G113" s="6">
        <v>1</v>
      </c>
      <c r="H113" s="6">
        <v>1</v>
      </c>
      <c r="I113" s="6">
        <v>2</v>
      </c>
      <c r="J113" s="6"/>
      <c r="K113" s="6"/>
      <c r="L113" s="6"/>
      <c r="M113" s="121"/>
      <c r="N113" s="6">
        <f>+O113+P113</f>
        <v>5</v>
      </c>
      <c r="O113" s="6">
        <v>5</v>
      </c>
      <c r="P113" s="6"/>
      <c r="Q113" s="6">
        <f t="shared" si="93"/>
        <v>0</v>
      </c>
      <c r="R113" s="6">
        <f t="shared" si="90"/>
        <v>0</v>
      </c>
      <c r="S113" s="6">
        <f t="shared" si="90"/>
        <v>0</v>
      </c>
      <c r="T113" s="83"/>
      <c r="U113" s="119"/>
    </row>
    <row r="114" spans="1:21" x14ac:dyDescent="0.25">
      <c r="A114" s="5" t="s">
        <v>234</v>
      </c>
      <c r="B114" s="9" t="s">
        <v>38</v>
      </c>
      <c r="C114" s="5">
        <f>SUM(C115:C121)</f>
        <v>43</v>
      </c>
      <c r="D114" s="5">
        <f t="shared" ref="D114:R114" si="94">SUM(D115:D121)</f>
        <v>40</v>
      </c>
      <c r="E114" s="5">
        <f t="shared" si="94"/>
        <v>3</v>
      </c>
      <c r="F114" s="5">
        <f t="shared" si="94"/>
        <v>37</v>
      </c>
      <c r="G114" s="5">
        <f t="shared" si="94"/>
        <v>7</v>
      </c>
      <c r="H114" s="5">
        <f t="shared" si="94"/>
        <v>9</v>
      </c>
      <c r="I114" s="5">
        <f t="shared" si="94"/>
        <v>18</v>
      </c>
      <c r="J114" s="5">
        <f t="shared" si="94"/>
        <v>3</v>
      </c>
      <c r="K114" s="5">
        <v>1</v>
      </c>
      <c r="L114" s="5">
        <f t="shared" si="94"/>
        <v>0</v>
      </c>
      <c r="M114" s="140">
        <f t="shared" si="94"/>
        <v>0</v>
      </c>
      <c r="N114" s="5">
        <f t="shared" si="94"/>
        <v>43</v>
      </c>
      <c r="O114" s="5">
        <f t="shared" si="94"/>
        <v>40</v>
      </c>
      <c r="P114" s="5">
        <f t="shared" ref="P114" si="95">SUM(P115:P121)</f>
        <v>3</v>
      </c>
      <c r="Q114" s="5">
        <f t="shared" si="94"/>
        <v>0</v>
      </c>
      <c r="R114" s="5">
        <f t="shared" si="94"/>
        <v>0</v>
      </c>
      <c r="S114" s="5">
        <f t="shared" ref="S114" si="96">SUM(S115:S121)</f>
        <v>0</v>
      </c>
      <c r="T114" s="83"/>
      <c r="U114" s="119"/>
    </row>
    <row r="115" spans="1:21" x14ac:dyDescent="0.25">
      <c r="A115" s="6"/>
      <c r="B115" s="10" t="s">
        <v>39</v>
      </c>
      <c r="C115" s="6">
        <f>D115+E115</f>
        <v>4</v>
      </c>
      <c r="D115" s="6">
        <v>4</v>
      </c>
      <c r="E115" s="6"/>
      <c r="F115" s="57">
        <f t="shared" si="67"/>
        <v>3</v>
      </c>
      <c r="G115" s="6">
        <v>1</v>
      </c>
      <c r="H115" s="6">
        <v>2</v>
      </c>
      <c r="I115" s="6">
        <v>0</v>
      </c>
      <c r="J115" s="6"/>
      <c r="K115" s="6"/>
      <c r="L115" s="6"/>
      <c r="M115" s="121"/>
      <c r="N115" s="6">
        <v>4</v>
      </c>
      <c r="O115" s="6">
        <v>4</v>
      </c>
      <c r="P115" s="6"/>
      <c r="Q115" s="6">
        <v>0</v>
      </c>
      <c r="R115" s="6">
        <v>0</v>
      </c>
      <c r="S115" s="6">
        <v>0</v>
      </c>
      <c r="T115" s="83" t="s">
        <v>284</v>
      </c>
      <c r="U115" s="119"/>
    </row>
    <row r="116" spans="1:21" x14ac:dyDescent="0.25">
      <c r="A116" s="6">
        <v>1</v>
      </c>
      <c r="B116" s="10" t="s">
        <v>40</v>
      </c>
      <c r="C116" s="6">
        <f t="shared" ref="C116:C120" si="97">D116+E116</f>
        <v>8</v>
      </c>
      <c r="D116" s="6">
        <v>5</v>
      </c>
      <c r="E116" s="6">
        <v>3</v>
      </c>
      <c r="F116" s="57">
        <f t="shared" si="67"/>
        <v>7</v>
      </c>
      <c r="G116" s="6">
        <v>1</v>
      </c>
      <c r="H116" s="6">
        <v>1</v>
      </c>
      <c r="I116" s="6">
        <v>2</v>
      </c>
      <c r="J116" s="6">
        <v>3</v>
      </c>
      <c r="K116" s="6"/>
      <c r="L116" s="6"/>
      <c r="M116" s="121"/>
      <c r="N116" s="6">
        <v>8</v>
      </c>
      <c r="O116" s="6">
        <v>5</v>
      </c>
      <c r="P116" s="6">
        <v>3</v>
      </c>
      <c r="Q116" s="6">
        <v>0</v>
      </c>
      <c r="R116" s="6">
        <v>0</v>
      </c>
      <c r="S116" s="6">
        <v>0</v>
      </c>
      <c r="T116" s="83"/>
      <c r="U116" s="119"/>
    </row>
    <row r="117" spans="1:21" ht="30" x14ac:dyDescent="0.25">
      <c r="A117" s="6">
        <v>2</v>
      </c>
      <c r="B117" s="11" t="s">
        <v>41</v>
      </c>
      <c r="C117" s="6">
        <f t="shared" si="97"/>
        <v>9</v>
      </c>
      <c r="D117" s="6">
        <v>9</v>
      </c>
      <c r="E117" s="6"/>
      <c r="F117" s="57">
        <f t="shared" si="67"/>
        <v>8</v>
      </c>
      <c r="G117" s="6">
        <v>1</v>
      </c>
      <c r="H117" s="6">
        <v>2</v>
      </c>
      <c r="I117" s="6">
        <v>5</v>
      </c>
      <c r="J117" s="6"/>
      <c r="K117" s="6"/>
      <c r="L117" s="6"/>
      <c r="M117" s="121"/>
      <c r="N117" s="6">
        <v>9</v>
      </c>
      <c r="O117" s="6">
        <v>9</v>
      </c>
      <c r="P117" s="6"/>
      <c r="Q117" s="6">
        <v>0</v>
      </c>
      <c r="R117" s="6">
        <v>0</v>
      </c>
      <c r="S117" s="6">
        <v>0</v>
      </c>
      <c r="T117" s="83"/>
      <c r="U117" s="119"/>
    </row>
    <row r="118" spans="1:21" x14ac:dyDescent="0.25">
      <c r="A118" s="6">
        <v>3</v>
      </c>
      <c r="B118" s="10" t="s">
        <v>42</v>
      </c>
      <c r="C118" s="6">
        <f t="shared" si="97"/>
        <v>6</v>
      </c>
      <c r="D118" s="6">
        <v>6</v>
      </c>
      <c r="E118" s="6"/>
      <c r="F118" s="57">
        <f t="shared" si="67"/>
        <v>6</v>
      </c>
      <c r="G118" s="6">
        <v>1</v>
      </c>
      <c r="H118" s="6">
        <v>1</v>
      </c>
      <c r="I118" s="6">
        <v>4</v>
      </c>
      <c r="J118" s="6"/>
      <c r="K118" s="6"/>
      <c r="L118" s="6"/>
      <c r="M118" s="121"/>
      <c r="N118" s="6">
        <v>6</v>
      </c>
      <c r="O118" s="6">
        <v>6</v>
      </c>
      <c r="P118" s="6"/>
      <c r="Q118" s="6">
        <v>0</v>
      </c>
      <c r="R118" s="6">
        <v>0</v>
      </c>
      <c r="S118" s="6">
        <v>0</v>
      </c>
      <c r="T118" s="83"/>
      <c r="U118" s="119"/>
    </row>
    <row r="119" spans="1:21" ht="30" x14ac:dyDescent="0.25">
      <c r="A119" s="6">
        <v>4</v>
      </c>
      <c r="B119" s="11" t="s">
        <v>43</v>
      </c>
      <c r="C119" s="6">
        <f t="shared" si="97"/>
        <v>5</v>
      </c>
      <c r="D119" s="6">
        <v>5</v>
      </c>
      <c r="E119" s="6"/>
      <c r="F119" s="57">
        <f t="shared" si="67"/>
        <v>4</v>
      </c>
      <c r="G119" s="6">
        <v>1</v>
      </c>
      <c r="H119" s="6">
        <v>1</v>
      </c>
      <c r="I119" s="6">
        <v>2</v>
      </c>
      <c r="J119" s="6"/>
      <c r="K119" s="6"/>
      <c r="L119" s="6"/>
      <c r="M119" s="121"/>
      <c r="N119" s="6">
        <v>5</v>
      </c>
      <c r="O119" s="6">
        <v>5</v>
      </c>
      <c r="P119" s="6"/>
      <c r="Q119" s="6">
        <v>0</v>
      </c>
      <c r="R119" s="6">
        <v>0</v>
      </c>
      <c r="S119" s="6">
        <v>0</v>
      </c>
      <c r="T119" s="83"/>
      <c r="U119" s="119"/>
    </row>
    <row r="120" spans="1:21" x14ac:dyDescent="0.25">
      <c r="A120" s="6">
        <v>5</v>
      </c>
      <c r="B120" s="10" t="s">
        <v>44</v>
      </c>
      <c r="C120" s="6">
        <f t="shared" si="97"/>
        <v>6</v>
      </c>
      <c r="D120" s="6">
        <v>6</v>
      </c>
      <c r="E120" s="6"/>
      <c r="F120" s="57">
        <f t="shared" si="67"/>
        <v>5</v>
      </c>
      <c r="G120" s="6">
        <v>1</v>
      </c>
      <c r="H120" s="6">
        <v>1</v>
      </c>
      <c r="I120" s="6">
        <v>3</v>
      </c>
      <c r="J120" s="6"/>
      <c r="K120" s="6"/>
      <c r="L120" s="6"/>
      <c r="M120" s="121"/>
      <c r="N120" s="6">
        <v>6</v>
      </c>
      <c r="O120" s="6">
        <v>6</v>
      </c>
      <c r="P120" s="6"/>
      <c r="Q120" s="6">
        <v>0</v>
      </c>
      <c r="R120" s="6">
        <v>0</v>
      </c>
      <c r="S120" s="6">
        <v>0</v>
      </c>
      <c r="T120" s="83"/>
      <c r="U120" s="119"/>
    </row>
    <row r="121" spans="1:21" x14ac:dyDescent="0.25">
      <c r="A121" s="6">
        <v>6</v>
      </c>
      <c r="B121" s="10" t="s">
        <v>45</v>
      </c>
      <c r="C121" s="6">
        <v>5</v>
      </c>
      <c r="D121" s="6">
        <v>5</v>
      </c>
      <c r="E121" s="6"/>
      <c r="F121" s="57">
        <f t="shared" si="67"/>
        <v>4</v>
      </c>
      <c r="G121" s="6">
        <v>1</v>
      </c>
      <c r="H121" s="6">
        <v>1</v>
      </c>
      <c r="I121" s="6">
        <v>2</v>
      </c>
      <c r="J121" s="6"/>
      <c r="K121" s="6"/>
      <c r="L121" s="6"/>
      <c r="M121" s="121"/>
      <c r="N121" s="6">
        <v>5</v>
      </c>
      <c r="O121" s="6">
        <v>5</v>
      </c>
      <c r="P121" s="6"/>
      <c r="Q121" s="6">
        <v>0</v>
      </c>
      <c r="R121" s="6">
        <v>0</v>
      </c>
      <c r="S121" s="6">
        <v>0</v>
      </c>
      <c r="T121" s="83"/>
      <c r="U121" s="119"/>
    </row>
    <row r="122" spans="1:21" x14ac:dyDescent="0.25">
      <c r="A122" s="5" t="s">
        <v>235</v>
      </c>
      <c r="B122" s="9" t="s">
        <v>61</v>
      </c>
      <c r="C122" s="5">
        <f>SUM(C123:C129)</f>
        <v>44</v>
      </c>
      <c r="D122" s="5">
        <f t="shared" ref="D122:R122" si="98">SUM(D123:D129)</f>
        <v>40</v>
      </c>
      <c r="E122" s="5">
        <f t="shared" si="98"/>
        <v>4</v>
      </c>
      <c r="F122" s="5">
        <f t="shared" si="98"/>
        <v>40</v>
      </c>
      <c r="G122" s="5">
        <f t="shared" si="98"/>
        <v>4</v>
      </c>
      <c r="H122" s="5">
        <f t="shared" si="98"/>
        <v>9</v>
      </c>
      <c r="I122" s="5">
        <f t="shared" si="98"/>
        <v>24</v>
      </c>
      <c r="J122" s="5">
        <f t="shared" si="98"/>
        <v>3</v>
      </c>
      <c r="K122" s="5">
        <f t="shared" si="98"/>
        <v>0</v>
      </c>
      <c r="L122" s="5">
        <v>1</v>
      </c>
      <c r="M122" s="140">
        <f t="shared" si="98"/>
        <v>0</v>
      </c>
      <c r="N122" s="5">
        <f t="shared" si="98"/>
        <v>44</v>
      </c>
      <c r="O122" s="5">
        <f t="shared" si="98"/>
        <v>40</v>
      </c>
      <c r="P122" s="5">
        <f t="shared" ref="P122" si="99">SUM(P123:P129)</f>
        <v>4</v>
      </c>
      <c r="Q122" s="5">
        <f t="shared" si="98"/>
        <v>0</v>
      </c>
      <c r="R122" s="5">
        <f t="shared" si="98"/>
        <v>0</v>
      </c>
      <c r="S122" s="5">
        <f t="shared" ref="S122" si="100">SUM(S123:S129)</f>
        <v>0</v>
      </c>
      <c r="T122" s="83"/>
      <c r="U122" s="119"/>
    </row>
    <row r="123" spans="1:21" x14ac:dyDescent="0.25">
      <c r="A123" s="21"/>
      <c r="B123" s="20" t="s">
        <v>37</v>
      </c>
      <c r="C123" s="126">
        <f>D123+E123</f>
        <v>4</v>
      </c>
      <c r="D123" s="126">
        <v>4</v>
      </c>
      <c r="E123" s="126"/>
      <c r="F123" s="57">
        <f t="shared" si="67"/>
        <v>4</v>
      </c>
      <c r="G123" s="127">
        <v>1</v>
      </c>
      <c r="H123" s="127">
        <v>3</v>
      </c>
      <c r="I123" s="126">
        <v>0</v>
      </c>
      <c r="J123" s="126">
        <v>0</v>
      </c>
      <c r="K123" s="126"/>
      <c r="L123" s="126"/>
      <c r="M123" s="129"/>
      <c r="N123" s="126">
        <f>O123+P123</f>
        <v>4</v>
      </c>
      <c r="O123" s="126">
        <v>4</v>
      </c>
      <c r="P123" s="126"/>
      <c r="Q123" s="126">
        <f>R123+S123</f>
        <v>0</v>
      </c>
      <c r="R123" s="126">
        <f t="shared" ref="R123:S129" si="101">O123-D123</f>
        <v>0</v>
      </c>
      <c r="S123" s="126">
        <f t="shared" si="101"/>
        <v>0</v>
      </c>
      <c r="T123" s="83"/>
      <c r="U123" s="119"/>
    </row>
    <row r="124" spans="1:21" x14ac:dyDescent="0.25">
      <c r="A124" s="6">
        <v>1</v>
      </c>
      <c r="B124" s="20" t="s">
        <v>30</v>
      </c>
      <c r="C124" s="126">
        <f t="shared" ref="C124:C128" si="102">D124+E124</f>
        <v>10</v>
      </c>
      <c r="D124" s="127">
        <v>6</v>
      </c>
      <c r="E124" s="126">
        <v>4</v>
      </c>
      <c r="F124" s="57">
        <f t="shared" si="67"/>
        <v>9</v>
      </c>
      <c r="G124" s="127">
        <v>1</v>
      </c>
      <c r="H124" s="127">
        <v>1</v>
      </c>
      <c r="I124" s="127">
        <v>4</v>
      </c>
      <c r="J124" s="127">
        <v>3</v>
      </c>
      <c r="K124" s="127"/>
      <c r="L124" s="127"/>
      <c r="M124" s="127"/>
      <c r="N124" s="126">
        <f t="shared" ref="N124" si="103">O124+P124</f>
        <v>10</v>
      </c>
      <c r="O124" s="127">
        <v>6</v>
      </c>
      <c r="P124" s="126">
        <v>4</v>
      </c>
      <c r="Q124" s="126">
        <f t="shared" ref="Q124:Q129" si="104">R124+S124</f>
        <v>0</v>
      </c>
      <c r="R124" s="126">
        <f t="shared" si="101"/>
        <v>0</v>
      </c>
      <c r="S124" s="126">
        <f t="shared" si="101"/>
        <v>0</v>
      </c>
      <c r="T124" s="83"/>
      <c r="U124" s="119"/>
    </row>
    <row r="125" spans="1:21" x14ac:dyDescent="0.25">
      <c r="A125" s="6">
        <v>2</v>
      </c>
      <c r="B125" s="19" t="s">
        <v>31</v>
      </c>
      <c r="C125" s="126">
        <v>6</v>
      </c>
      <c r="D125" s="127">
        <v>6</v>
      </c>
      <c r="E125" s="126"/>
      <c r="F125" s="57">
        <f t="shared" si="67"/>
        <v>5</v>
      </c>
      <c r="G125" s="127">
        <v>0</v>
      </c>
      <c r="H125" s="127">
        <v>1</v>
      </c>
      <c r="I125" s="127">
        <v>4</v>
      </c>
      <c r="J125" s="127">
        <v>0</v>
      </c>
      <c r="K125" s="127"/>
      <c r="L125" s="127"/>
      <c r="M125" s="127"/>
      <c r="N125" s="126">
        <v>6</v>
      </c>
      <c r="O125" s="127">
        <v>6</v>
      </c>
      <c r="P125" s="126"/>
      <c r="Q125" s="126">
        <f t="shared" si="104"/>
        <v>0</v>
      </c>
      <c r="R125" s="126">
        <f t="shared" si="101"/>
        <v>0</v>
      </c>
      <c r="S125" s="126">
        <f t="shared" si="101"/>
        <v>0</v>
      </c>
      <c r="T125" s="83"/>
      <c r="U125" s="119"/>
    </row>
    <row r="126" spans="1:21" x14ac:dyDescent="0.25">
      <c r="A126" s="6">
        <v>3</v>
      </c>
      <c r="B126" s="19" t="s">
        <v>62</v>
      </c>
      <c r="C126" s="126">
        <f t="shared" si="102"/>
        <v>5</v>
      </c>
      <c r="D126" s="127">
        <v>5</v>
      </c>
      <c r="E126" s="126"/>
      <c r="F126" s="57">
        <f t="shared" si="67"/>
        <v>5</v>
      </c>
      <c r="G126" s="127">
        <v>1</v>
      </c>
      <c r="H126" s="127">
        <v>1</v>
      </c>
      <c r="I126" s="127">
        <v>3</v>
      </c>
      <c r="J126" s="127">
        <v>0</v>
      </c>
      <c r="K126" s="127"/>
      <c r="L126" s="127"/>
      <c r="M126" s="127"/>
      <c r="N126" s="126">
        <f t="shared" ref="N126" si="105">O126+P126</f>
        <v>5</v>
      </c>
      <c r="O126" s="127">
        <v>5</v>
      </c>
      <c r="P126" s="126"/>
      <c r="Q126" s="126">
        <f t="shared" si="104"/>
        <v>0</v>
      </c>
      <c r="R126" s="126">
        <f t="shared" si="101"/>
        <v>0</v>
      </c>
      <c r="S126" s="126">
        <f t="shared" si="101"/>
        <v>0</v>
      </c>
      <c r="T126" s="83"/>
      <c r="U126" s="119"/>
    </row>
    <row r="127" spans="1:21" x14ac:dyDescent="0.25">
      <c r="A127" s="6">
        <v>4</v>
      </c>
      <c r="B127" s="19" t="s">
        <v>63</v>
      </c>
      <c r="C127" s="126">
        <v>8</v>
      </c>
      <c r="D127" s="127">
        <v>8</v>
      </c>
      <c r="E127" s="126"/>
      <c r="F127" s="57">
        <f t="shared" si="67"/>
        <v>7</v>
      </c>
      <c r="G127" s="127">
        <v>0</v>
      </c>
      <c r="H127" s="127">
        <v>1</v>
      </c>
      <c r="I127" s="127">
        <v>6</v>
      </c>
      <c r="J127" s="127">
        <v>0</v>
      </c>
      <c r="K127" s="127"/>
      <c r="L127" s="127"/>
      <c r="M127" s="127"/>
      <c r="N127" s="126">
        <v>8</v>
      </c>
      <c r="O127" s="127">
        <v>8</v>
      </c>
      <c r="P127" s="126"/>
      <c r="Q127" s="126">
        <f t="shared" si="104"/>
        <v>0</v>
      </c>
      <c r="R127" s="126">
        <f t="shared" si="101"/>
        <v>0</v>
      </c>
      <c r="S127" s="126">
        <f t="shared" si="101"/>
        <v>0</v>
      </c>
      <c r="T127" s="83"/>
      <c r="U127" s="119"/>
    </row>
    <row r="128" spans="1:21" ht="38.25" x14ac:dyDescent="0.25">
      <c r="A128" s="6">
        <v>5</v>
      </c>
      <c r="B128" s="22" t="s">
        <v>64</v>
      </c>
      <c r="C128" s="126">
        <f t="shared" si="102"/>
        <v>6</v>
      </c>
      <c r="D128" s="127">
        <v>6</v>
      </c>
      <c r="E128" s="126"/>
      <c r="F128" s="57">
        <f t="shared" si="67"/>
        <v>6</v>
      </c>
      <c r="G128" s="127">
        <v>0</v>
      </c>
      <c r="H128" s="127">
        <v>1</v>
      </c>
      <c r="I128" s="127">
        <v>5</v>
      </c>
      <c r="J128" s="127">
        <v>0</v>
      </c>
      <c r="K128" s="127"/>
      <c r="L128" s="127"/>
      <c r="M128" s="127"/>
      <c r="N128" s="126">
        <f t="shared" ref="N128" si="106">O128+P128</f>
        <v>6</v>
      </c>
      <c r="O128" s="127">
        <v>6</v>
      </c>
      <c r="P128" s="126"/>
      <c r="Q128" s="126">
        <f t="shared" si="104"/>
        <v>0</v>
      </c>
      <c r="R128" s="126">
        <f t="shared" si="101"/>
        <v>0</v>
      </c>
      <c r="S128" s="126">
        <f t="shared" si="101"/>
        <v>0</v>
      </c>
      <c r="T128" s="83"/>
      <c r="U128" s="119"/>
    </row>
    <row r="129" spans="1:21" ht="25.5" x14ac:dyDescent="0.25">
      <c r="A129" s="6">
        <v>6</v>
      </c>
      <c r="B129" s="22" t="s">
        <v>65</v>
      </c>
      <c r="C129" s="126">
        <v>5</v>
      </c>
      <c r="D129" s="127">
        <v>5</v>
      </c>
      <c r="E129" s="126"/>
      <c r="F129" s="57">
        <f t="shared" si="67"/>
        <v>4</v>
      </c>
      <c r="G129" s="127">
        <v>1</v>
      </c>
      <c r="H129" s="127">
        <v>1</v>
      </c>
      <c r="I129" s="127">
        <v>2</v>
      </c>
      <c r="J129" s="127">
        <v>0</v>
      </c>
      <c r="K129" s="127"/>
      <c r="L129" s="127"/>
      <c r="M129" s="127"/>
      <c r="N129" s="126">
        <v>5</v>
      </c>
      <c r="O129" s="127">
        <v>5</v>
      </c>
      <c r="P129" s="126"/>
      <c r="Q129" s="126">
        <f t="shared" si="104"/>
        <v>0</v>
      </c>
      <c r="R129" s="126">
        <f t="shared" si="101"/>
        <v>0</v>
      </c>
      <c r="S129" s="126">
        <f t="shared" si="101"/>
        <v>0</v>
      </c>
      <c r="T129" s="83"/>
      <c r="U129" s="119"/>
    </row>
    <row r="130" spans="1:21" x14ac:dyDescent="0.25">
      <c r="A130" s="5" t="s">
        <v>236</v>
      </c>
      <c r="B130" s="9" t="s">
        <v>80</v>
      </c>
      <c r="C130" s="5">
        <f>SUM(C131:C137)</f>
        <v>36</v>
      </c>
      <c r="D130" s="5">
        <f>SUM(D131:D137)</f>
        <v>35</v>
      </c>
      <c r="E130" s="5">
        <f t="shared" ref="E130:R130" si="107">SUM(E131:E137)</f>
        <v>1</v>
      </c>
      <c r="F130" s="5">
        <f t="shared" si="107"/>
        <v>31</v>
      </c>
      <c r="G130" s="5">
        <f t="shared" si="107"/>
        <v>4</v>
      </c>
      <c r="H130" s="5">
        <f t="shared" si="107"/>
        <v>8</v>
      </c>
      <c r="I130" s="5">
        <f t="shared" si="107"/>
        <v>18</v>
      </c>
      <c r="J130" s="5">
        <f t="shared" si="107"/>
        <v>1</v>
      </c>
      <c r="K130" s="120">
        <v>2</v>
      </c>
      <c r="L130" s="120">
        <v>4</v>
      </c>
      <c r="M130" s="140">
        <f t="shared" si="107"/>
        <v>0</v>
      </c>
      <c r="N130" s="5">
        <f t="shared" si="107"/>
        <v>36</v>
      </c>
      <c r="O130" s="5">
        <f t="shared" si="107"/>
        <v>35</v>
      </c>
      <c r="P130" s="5">
        <f t="shared" ref="P130" si="108">SUM(P131:P137)</f>
        <v>1</v>
      </c>
      <c r="Q130" s="5">
        <f t="shared" si="107"/>
        <v>0</v>
      </c>
      <c r="R130" s="5">
        <f t="shared" si="107"/>
        <v>0</v>
      </c>
      <c r="S130" s="5">
        <f t="shared" ref="S130" si="109">SUM(S131:S137)</f>
        <v>0</v>
      </c>
      <c r="T130" s="83"/>
      <c r="U130" s="119"/>
    </row>
    <row r="131" spans="1:21" x14ac:dyDescent="0.25">
      <c r="A131" s="6"/>
      <c r="B131" s="10" t="s">
        <v>37</v>
      </c>
      <c r="C131" s="6">
        <f>D131+E131</f>
        <v>4</v>
      </c>
      <c r="D131" s="6">
        <v>4</v>
      </c>
      <c r="E131" s="6"/>
      <c r="F131" s="57">
        <f t="shared" si="67"/>
        <v>4</v>
      </c>
      <c r="G131" s="6">
        <v>1</v>
      </c>
      <c r="H131" s="6">
        <v>3</v>
      </c>
      <c r="I131" s="6"/>
      <c r="J131" s="6"/>
      <c r="K131" s="6"/>
      <c r="L131" s="6"/>
      <c r="M131" s="121"/>
      <c r="N131" s="6">
        <f>O131+P131</f>
        <v>4</v>
      </c>
      <c r="O131" s="6">
        <v>4</v>
      </c>
      <c r="P131" s="6"/>
      <c r="Q131" s="126">
        <f t="shared" ref="Q131:S137" si="110">N131-C131</f>
        <v>0</v>
      </c>
      <c r="R131" s="126">
        <f t="shared" si="110"/>
        <v>0</v>
      </c>
      <c r="S131" s="126">
        <f t="shared" si="110"/>
        <v>0</v>
      </c>
      <c r="T131" s="83"/>
      <c r="U131" s="119"/>
    </row>
    <row r="132" spans="1:21" x14ac:dyDescent="0.25">
      <c r="A132" s="6">
        <v>1</v>
      </c>
      <c r="B132" s="10" t="s">
        <v>81</v>
      </c>
      <c r="C132" s="6">
        <f t="shared" ref="C132:C137" si="111">D132+E132</f>
        <v>8</v>
      </c>
      <c r="D132" s="6">
        <v>7</v>
      </c>
      <c r="E132" s="6">
        <v>1</v>
      </c>
      <c r="F132" s="57">
        <f t="shared" si="67"/>
        <v>8</v>
      </c>
      <c r="G132" s="6">
        <v>1</v>
      </c>
      <c r="H132" s="6">
        <v>1</v>
      </c>
      <c r="I132" s="6">
        <v>5</v>
      </c>
      <c r="J132" s="6">
        <v>1</v>
      </c>
      <c r="K132" s="6"/>
      <c r="L132" s="6"/>
      <c r="M132" s="121"/>
      <c r="N132" s="6">
        <f t="shared" ref="N132:N137" si="112">O132+P132</f>
        <v>8</v>
      </c>
      <c r="O132" s="6">
        <v>7</v>
      </c>
      <c r="P132" s="6">
        <v>1</v>
      </c>
      <c r="Q132" s="126">
        <f t="shared" si="110"/>
        <v>0</v>
      </c>
      <c r="R132" s="126">
        <f t="shared" si="110"/>
        <v>0</v>
      </c>
      <c r="S132" s="126">
        <f t="shared" si="110"/>
        <v>0</v>
      </c>
      <c r="T132" s="83"/>
      <c r="U132" s="119"/>
    </row>
    <row r="133" spans="1:21" x14ac:dyDescent="0.25">
      <c r="A133" s="6">
        <v>2</v>
      </c>
      <c r="B133" s="10" t="s">
        <v>31</v>
      </c>
      <c r="C133" s="6">
        <f t="shared" si="111"/>
        <v>4</v>
      </c>
      <c r="D133" s="6">
        <v>4</v>
      </c>
      <c r="E133" s="6"/>
      <c r="F133" s="57">
        <f t="shared" si="67"/>
        <v>4</v>
      </c>
      <c r="G133" s="6">
        <v>1</v>
      </c>
      <c r="H133" s="6"/>
      <c r="I133" s="6">
        <v>3</v>
      </c>
      <c r="J133" s="6"/>
      <c r="K133" s="6"/>
      <c r="L133" s="6"/>
      <c r="M133" s="121"/>
      <c r="N133" s="6">
        <f t="shared" si="112"/>
        <v>4</v>
      </c>
      <c r="O133" s="6">
        <v>4</v>
      </c>
      <c r="P133" s="6"/>
      <c r="Q133" s="126">
        <f t="shared" si="110"/>
        <v>0</v>
      </c>
      <c r="R133" s="126">
        <f t="shared" si="110"/>
        <v>0</v>
      </c>
      <c r="S133" s="126">
        <f t="shared" si="110"/>
        <v>0</v>
      </c>
      <c r="T133" s="83"/>
      <c r="U133" s="119"/>
    </row>
    <row r="134" spans="1:21" ht="30" x14ac:dyDescent="0.25">
      <c r="A134" s="6">
        <v>3</v>
      </c>
      <c r="B134" s="11" t="s">
        <v>82</v>
      </c>
      <c r="C134" s="6">
        <f t="shared" si="111"/>
        <v>5</v>
      </c>
      <c r="D134" s="6">
        <v>5</v>
      </c>
      <c r="E134" s="6"/>
      <c r="F134" s="57">
        <f t="shared" si="67"/>
        <v>5</v>
      </c>
      <c r="G134" s="6">
        <v>1</v>
      </c>
      <c r="H134" s="6">
        <v>1</v>
      </c>
      <c r="I134" s="6">
        <v>3</v>
      </c>
      <c r="J134" s="6"/>
      <c r="K134" s="6"/>
      <c r="L134" s="6"/>
      <c r="M134" s="121"/>
      <c r="N134" s="6">
        <f t="shared" si="112"/>
        <v>5</v>
      </c>
      <c r="O134" s="6">
        <v>5</v>
      </c>
      <c r="P134" s="6"/>
      <c r="Q134" s="126">
        <f t="shared" si="110"/>
        <v>0</v>
      </c>
      <c r="R134" s="126">
        <f t="shared" si="110"/>
        <v>0</v>
      </c>
      <c r="S134" s="126">
        <f t="shared" si="110"/>
        <v>0</v>
      </c>
      <c r="T134" s="83"/>
      <c r="U134" s="119"/>
    </row>
    <row r="135" spans="1:21" x14ac:dyDescent="0.25">
      <c r="A135" s="6">
        <v>4</v>
      </c>
      <c r="B135" s="10" t="s">
        <v>83</v>
      </c>
      <c r="C135" s="6">
        <f t="shared" si="111"/>
        <v>5</v>
      </c>
      <c r="D135" s="121">
        <v>5</v>
      </c>
      <c r="E135" s="6"/>
      <c r="F135" s="57">
        <f t="shared" si="67"/>
        <v>3</v>
      </c>
      <c r="G135" s="6"/>
      <c r="H135" s="6">
        <v>1</v>
      </c>
      <c r="I135" s="6">
        <v>2</v>
      </c>
      <c r="J135" s="6"/>
      <c r="K135" s="6"/>
      <c r="L135" s="6"/>
      <c r="M135" s="121"/>
      <c r="N135" s="6">
        <f t="shared" si="112"/>
        <v>5</v>
      </c>
      <c r="O135" s="6">
        <v>5</v>
      </c>
      <c r="P135" s="6"/>
      <c r="Q135" s="126">
        <f t="shared" si="110"/>
        <v>0</v>
      </c>
      <c r="R135" s="126">
        <f t="shared" si="110"/>
        <v>0</v>
      </c>
      <c r="S135" s="126">
        <f t="shared" si="110"/>
        <v>0</v>
      </c>
      <c r="T135" s="83"/>
      <c r="U135" s="119"/>
    </row>
    <row r="136" spans="1:21" x14ac:dyDescent="0.25">
      <c r="A136" s="6">
        <v>5</v>
      </c>
      <c r="B136" s="10" t="s">
        <v>84</v>
      </c>
      <c r="C136" s="6">
        <f t="shared" si="111"/>
        <v>5</v>
      </c>
      <c r="D136" s="6">
        <v>5</v>
      </c>
      <c r="E136" s="6"/>
      <c r="F136" s="57">
        <f t="shared" si="67"/>
        <v>3</v>
      </c>
      <c r="G136" s="6"/>
      <c r="H136" s="6">
        <v>1</v>
      </c>
      <c r="I136" s="6">
        <v>2</v>
      </c>
      <c r="J136" s="6"/>
      <c r="K136" s="6"/>
      <c r="L136" s="6"/>
      <c r="M136" s="121"/>
      <c r="N136" s="6">
        <f t="shared" si="112"/>
        <v>5</v>
      </c>
      <c r="O136" s="6">
        <v>5</v>
      </c>
      <c r="P136" s="6"/>
      <c r="Q136" s="126">
        <f t="shared" si="110"/>
        <v>0</v>
      </c>
      <c r="R136" s="126">
        <f t="shared" si="110"/>
        <v>0</v>
      </c>
      <c r="S136" s="126">
        <f t="shared" si="110"/>
        <v>0</v>
      </c>
      <c r="T136" s="83"/>
      <c r="U136" s="119"/>
    </row>
    <row r="137" spans="1:21" ht="30" x14ac:dyDescent="0.25">
      <c r="A137" s="6">
        <v>6</v>
      </c>
      <c r="B137" s="11" t="s">
        <v>85</v>
      </c>
      <c r="C137" s="6">
        <f t="shared" si="111"/>
        <v>5</v>
      </c>
      <c r="D137" s="6">
        <v>5</v>
      </c>
      <c r="E137" s="6"/>
      <c r="F137" s="57">
        <f t="shared" si="67"/>
        <v>4</v>
      </c>
      <c r="G137" s="6"/>
      <c r="H137" s="6">
        <v>1</v>
      </c>
      <c r="I137" s="6">
        <v>3</v>
      </c>
      <c r="J137" s="6"/>
      <c r="K137" s="6"/>
      <c r="L137" s="6"/>
      <c r="M137" s="121"/>
      <c r="N137" s="6">
        <f t="shared" si="112"/>
        <v>5</v>
      </c>
      <c r="O137" s="6">
        <v>5</v>
      </c>
      <c r="P137" s="6"/>
      <c r="Q137" s="126">
        <f t="shared" si="110"/>
        <v>0</v>
      </c>
      <c r="R137" s="126">
        <f t="shared" si="110"/>
        <v>0</v>
      </c>
      <c r="S137" s="126">
        <f t="shared" si="110"/>
        <v>0</v>
      </c>
      <c r="T137" s="83"/>
      <c r="U137" s="119"/>
    </row>
    <row r="138" spans="1:21" ht="30" x14ac:dyDescent="0.25">
      <c r="A138" s="5" t="s">
        <v>237</v>
      </c>
      <c r="B138" s="9" t="s">
        <v>54</v>
      </c>
      <c r="C138" s="5">
        <f>SUM(C139:C149)</f>
        <v>363</v>
      </c>
      <c r="D138" s="5">
        <f t="shared" ref="D138:K138" si="113">SUM(D139:D149)</f>
        <v>341</v>
      </c>
      <c r="E138" s="5">
        <f t="shared" si="113"/>
        <v>22</v>
      </c>
      <c r="F138" s="5">
        <f>SUM(G138:J138)</f>
        <v>355</v>
      </c>
      <c r="G138" s="5">
        <f t="shared" si="113"/>
        <v>10</v>
      </c>
      <c r="H138" s="5">
        <f t="shared" si="113"/>
        <v>16</v>
      </c>
      <c r="I138" s="5">
        <f t="shared" si="113"/>
        <v>307</v>
      </c>
      <c r="J138" s="5">
        <f t="shared" si="113"/>
        <v>22</v>
      </c>
      <c r="K138" s="5">
        <f t="shared" si="113"/>
        <v>0</v>
      </c>
      <c r="L138" s="5">
        <v>1</v>
      </c>
      <c r="M138" s="140">
        <v>2</v>
      </c>
      <c r="N138" s="5">
        <f>SUM(N139:N149)</f>
        <v>361</v>
      </c>
      <c r="O138" s="5">
        <f t="shared" ref="O138:P138" si="114">SUM(O139:O149)</f>
        <v>339</v>
      </c>
      <c r="P138" s="5">
        <f t="shared" si="114"/>
        <v>22</v>
      </c>
      <c r="Q138" s="5">
        <f>SUM(Q139:Q149)</f>
        <v>-2</v>
      </c>
      <c r="R138" s="5">
        <f>SUM(R139:R149)</f>
        <v>-2</v>
      </c>
      <c r="S138" s="5">
        <f>SUM(S139:S149)</f>
        <v>0</v>
      </c>
      <c r="T138" s="15" t="s">
        <v>289</v>
      </c>
      <c r="U138" s="119"/>
    </row>
    <row r="139" spans="1:21" s="1" customFormat="1" x14ac:dyDescent="0.2">
      <c r="A139" s="6"/>
      <c r="B139" s="16" t="s">
        <v>37</v>
      </c>
      <c r="C139" s="4">
        <f>D139+E139</f>
        <v>4</v>
      </c>
      <c r="D139" s="128">
        <v>4</v>
      </c>
      <c r="E139" s="6"/>
      <c r="F139" s="57">
        <f t="shared" si="67"/>
        <v>4</v>
      </c>
      <c r="G139" s="6">
        <v>1</v>
      </c>
      <c r="H139" s="6">
        <v>3</v>
      </c>
      <c r="I139" s="6"/>
      <c r="J139" s="5"/>
      <c r="K139" s="88"/>
      <c r="L139" s="88"/>
      <c r="M139" s="143"/>
      <c r="N139" s="128">
        <v>4</v>
      </c>
      <c r="O139" s="128">
        <v>4</v>
      </c>
      <c r="P139" s="6"/>
      <c r="Q139" s="6">
        <f>R139+S139</f>
        <v>0</v>
      </c>
      <c r="R139" s="6">
        <f t="shared" ref="R139:R149" si="115">O139-D139</f>
        <v>0</v>
      </c>
      <c r="S139" s="6">
        <f t="shared" ref="S139:S149" si="116">P139-E139</f>
        <v>0</v>
      </c>
      <c r="T139" s="6"/>
      <c r="U139" s="119"/>
    </row>
    <row r="140" spans="1:21" ht="15" customHeight="1" x14ac:dyDescent="0.25">
      <c r="A140" s="6">
        <v>1</v>
      </c>
      <c r="B140" s="17" t="s">
        <v>30</v>
      </c>
      <c r="C140" s="4">
        <f t="shared" ref="C140:C149" si="117">D140+E140</f>
        <v>10</v>
      </c>
      <c r="D140" s="4">
        <v>6</v>
      </c>
      <c r="E140" s="6">
        <v>4</v>
      </c>
      <c r="F140" s="57">
        <f t="shared" si="67"/>
        <v>10</v>
      </c>
      <c r="G140" s="6">
        <v>1</v>
      </c>
      <c r="H140" s="6">
        <v>1</v>
      </c>
      <c r="I140" s="6">
        <v>4</v>
      </c>
      <c r="J140" s="6">
        <v>4</v>
      </c>
      <c r="K140" s="6"/>
      <c r="L140" s="6"/>
      <c r="M140" s="121"/>
      <c r="N140" s="4">
        <v>10</v>
      </c>
      <c r="O140" s="4">
        <v>6</v>
      </c>
      <c r="P140" s="6">
        <v>4</v>
      </c>
      <c r="Q140" s="6">
        <f t="shared" ref="Q140:Q149" si="118">R140+S140</f>
        <v>0</v>
      </c>
      <c r="R140" s="6">
        <f t="shared" si="115"/>
        <v>0</v>
      </c>
      <c r="S140" s="6">
        <f t="shared" si="116"/>
        <v>0</v>
      </c>
      <c r="T140" s="83"/>
      <c r="U140" s="119"/>
    </row>
    <row r="141" spans="1:21" x14ac:dyDescent="0.25">
      <c r="A141" s="6">
        <v>2</v>
      </c>
      <c r="B141" s="17" t="s">
        <v>46</v>
      </c>
      <c r="C141" s="4">
        <f t="shared" si="117"/>
        <v>5</v>
      </c>
      <c r="D141" s="4">
        <v>5</v>
      </c>
      <c r="E141" s="6"/>
      <c r="F141" s="57">
        <f t="shared" si="67"/>
        <v>5</v>
      </c>
      <c r="G141" s="6">
        <v>1</v>
      </c>
      <c r="H141" s="6">
        <v>1</v>
      </c>
      <c r="I141" s="6">
        <v>3</v>
      </c>
      <c r="J141" s="6"/>
      <c r="K141" s="6"/>
      <c r="L141" s="6"/>
      <c r="M141" s="121"/>
      <c r="N141" s="4">
        <v>5</v>
      </c>
      <c r="O141" s="4">
        <v>5</v>
      </c>
      <c r="P141" s="6"/>
      <c r="Q141" s="6">
        <f t="shared" si="118"/>
        <v>0</v>
      </c>
      <c r="R141" s="6">
        <f t="shared" si="115"/>
        <v>0</v>
      </c>
      <c r="S141" s="6">
        <f t="shared" si="116"/>
        <v>0</v>
      </c>
      <c r="T141" s="83"/>
      <c r="U141" s="119"/>
    </row>
    <row r="142" spans="1:21" x14ac:dyDescent="0.25">
      <c r="A142" s="6">
        <v>3</v>
      </c>
      <c r="B142" s="17" t="s">
        <v>47</v>
      </c>
      <c r="C142" s="4">
        <f t="shared" si="117"/>
        <v>6</v>
      </c>
      <c r="D142" s="4">
        <v>6</v>
      </c>
      <c r="E142" s="6"/>
      <c r="F142" s="57">
        <f t="shared" si="67"/>
        <v>6</v>
      </c>
      <c r="G142" s="6">
        <v>1</v>
      </c>
      <c r="H142" s="6">
        <v>1</v>
      </c>
      <c r="I142" s="6">
        <v>4</v>
      </c>
      <c r="J142" s="6"/>
      <c r="K142" s="6"/>
      <c r="L142" s="6"/>
      <c r="M142" s="121"/>
      <c r="N142" s="4">
        <v>6</v>
      </c>
      <c r="O142" s="4">
        <v>6</v>
      </c>
      <c r="P142" s="6"/>
      <c r="Q142" s="6">
        <f t="shared" si="118"/>
        <v>0</v>
      </c>
      <c r="R142" s="6">
        <f t="shared" si="115"/>
        <v>0</v>
      </c>
      <c r="S142" s="6">
        <f t="shared" si="116"/>
        <v>0</v>
      </c>
      <c r="T142" s="83"/>
      <c r="U142" s="119"/>
    </row>
    <row r="143" spans="1:21" x14ac:dyDescent="0.25">
      <c r="A143" s="6">
        <v>4</v>
      </c>
      <c r="B143" s="17" t="s">
        <v>31</v>
      </c>
      <c r="C143" s="4">
        <f t="shared" si="117"/>
        <v>4</v>
      </c>
      <c r="D143" s="4">
        <v>4</v>
      </c>
      <c r="E143" s="6"/>
      <c r="F143" s="57">
        <f t="shared" si="67"/>
        <v>4</v>
      </c>
      <c r="G143" s="6">
        <v>1</v>
      </c>
      <c r="H143" s="6">
        <v>1</v>
      </c>
      <c r="I143" s="6">
        <v>2</v>
      </c>
      <c r="J143" s="6"/>
      <c r="K143" s="6"/>
      <c r="L143" s="6"/>
      <c r="M143" s="121"/>
      <c r="N143" s="4">
        <v>4</v>
      </c>
      <c r="O143" s="4">
        <v>4</v>
      </c>
      <c r="P143" s="6"/>
      <c r="Q143" s="6">
        <f t="shared" si="118"/>
        <v>0</v>
      </c>
      <c r="R143" s="6">
        <f t="shared" si="115"/>
        <v>0</v>
      </c>
      <c r="S143" s="6">
        <f t="shared" si="116"/>
        <v>0</v>
      </c>
      <c r="T143" s="83"/>
      <c r="U143" s="119"/>
    </row>
    <row r="144" spans="1:21" x14ac:dyDescent="0.25">
      <c r="A144" s="6">
        <v>5</v>
      </c>
      <c r="B144" s="18" t="s">
        <v>48</v>
      </c>
      <c r="C144" s="4">
        <f t="shared" si="117"/>
        <v>15</v>
      </c>
      <c r="D144" s="129">
        <v>14</v>
      </c>
      <c r="E144" s="6">
        <v>1</v>
      </c>
      <c r="F144" s="57">
        <f t="shared" ref="F144:F149" si="119">G144+H144+I144+J144</f>
        <v>15</v>
      </c>
      <c r="G144" s="6">
        <v>1</v>
      </c>
      <c r="H144" s="6">
        <v>1</v>
      </c>
      <c r="I144" s="6">
        <v>12</v>
      </c>
      <c r="J144" s="6">
        <v>1</v>
      </c>
      <c r="K144" s="6"/>
      <c r="L144" s="6"/>
      <c r="M144" s="121"/>
      <c r="N144" s="4">
        <f t="shared" ref="N144:N149" si="120">SUM(O144:P144)</f>
        <v>15</v>
      </c>
      <c r="O144" s="130">
        <v>14</v>
      </c>
      <c r="P144" s="6">
        <v>1</v>
      </c>
      <c r="Q144" s="6">
        <f t="shared" si="118"/>
        <v>0</v>
      </c>
      <c r="R144" s="6">
        <f t="shared" si="115"/>
        <v>0</v>
      </c>
      <c r="S144" s="6">
        <f t="shared" si="116"/>
        <v>0</v>
      </c>
      <c r="T144" s="83"/>
      <c r="U144" s="119"/>
    </row>
    <row r="145" spans="1:21" x14ac:dyDescent="0.25">
      <c r="A145" s="6">
        <v>6</v>
      </c>
      <c r="B145" s="18" t="s">
        <v>49</v>
      </c>
      <c r="C145" s="4">
        <f t="shared" si="117"/>
        <v>15</v>
      </c>
      <c r="D145" s="129">
        <v>14</v>
      </c>
      <c r="E145" s="6">
        <v>1</v>
      </c>
      <c r="F145" s="57">
        <f t="shared" si="119"/>
        <v>15</v>
      </c>
      <c r="G145" s="6">
        <v>1</v>
      </c>
      <c r="H145" s="6">
        <v>1</v>
      </c>
      <c r="I145" s="6">
        <v>12</v>
      </c>
      <c r="J145" s="6">
        <v>1</v>
      </c>
      <c r="K145" s="6"/>
      <c r="L145" s="6"/>
      <c r="M145" s="121"/>
      <c r="N145" s="4">
        <f t="shared" si="120"/>
        <v>15</v>
      </c>
      <c r="O145" s="130">
        <v>14</v>
      </c>
      <c r="P145" s="6">
        <v>1</v>
      </c>
      <c r="Q145" s="6">
        <f t="shared" si="118"/>
        <v>0</v>
      </c>
      <c r="R145" s="6">
        <f t="shared" si="115"/>
        <v>0</v>
      </c>
      <c r="S145" s="6">
        <f t="shared" si="116"/>
        <v>0</v>
      </c>
      <c r="T145" s="83"/>
      <c r="U145" s="119"/>
    </row>
    <row r="146" spans="1:21" x14ac:dyDescent="0.25">
      <c r="A146" s="6">
        <v>7</v>
      </c>
      <c r="B146" s="19" t="s">
        <v>50</v>
      </c>
      <c r="C146" s="4">
        <f t="shared" si="117"/>
        <v>15</v>
      </c>
      <c r="D146" s="130">
        <v>14</v>
      </c>
      <c r="E146" s="6">
        <v>1</v>
      </c>
      <c r="F146" s="57">
        <f t="shared" si="119"/>
        <v>15</v>
      </c>
      <c r="G146" s="6">
        <v>1</v>
      </c>
      <c r="H146" s="6">
        <v>1</v>
      </c>
      <c r="I146" s="6">
        <v>12</v>
      </c>
      <c r="J146" s="6">
        <v>1</v>
      </c>
      <c r="K146" s="6"/>
      <c r="L146" s="6"/>
      <c r="M146" s="121"/>
      <c r="N146" s="4">
        <f t="shared" si="120"/>
        <v>15</v>
      </c>
      <c r="O146" s="130">
        <v>14</v>
      </c>
      <c r="P146" s="6">
        <v>1</v>
      </c>
      <c r="Q146" s="6">
        <f t="shared" si="118"/>
        <v>0</v>
      </c>
      <c r="R146" s="6">
        <f t="shared" si="115"/>
        <v>0</v>
      </c>
      <c r="S146" s="6">
        <f t="shared" si="116"/>
        <v>0</v>
      </c>
      <c r="T146" s="83"/>
      <c r="U146" s="119"/>
    </row>
    <row r="147" spans="1:21" x14ac:dyDescent="0.25">
      <c r="A147" s="6">
        <v>8</v>
      </c>
      <c r="B147" s="17" t="s">
        <v>51</v>
      </c>
      <c r="C147" s="4">
        <f t="shared" si="117"/>
        <v>19</v>
      </c>
      <c r="D147" s="4">
        <v>18</v>
      </c>
      <c r="E147" s="6">
        <v>1</v>
      </c>
      <c r="F147" s="57">
        <f t="shared" si="119"/>
        <v>18</v>
      </c>
      <c r="G147" s="6">
        <v>1</v>
      </c>
      <c r="H147" s="6">
        <v>1</v>
      </c>
      <c r="I147" s="6">
        <v>15</v>
      </c>
      <c r="J147" s="6">
        <v>1</v>
      </c>
      <c r="K147" s="6"/>
      <c r="L147" s="6"/>
      <c r="M147" s="121"/>
      <c r="N147" s="4">
        <f t="shared" si="120"/>
        <v>19</v>
      </c>
      <c r="O147" s="4">
        <v>18</v>
      </c>
      <c r="P147" s="6">
        <v>1</v>
      </c>
      <c r="Q147" s="6">
        <f t="shared" si="118"/>
        <v>0</v>
      </c>
      <c r="R147" s="6">
        <f t="shared" si="115"/>
        <v>0</v>
      </c>
      <c r="S147" s="6">
        <f t="shared" si="116"/>
        <v>0</v>
      </c>
      <c r="T147" s="83"/>
      <c r="U147" s="119"/>
    </row>
    <row r="148" spans="1:21" ht="25.5" x14ac:dyDescent="0.25">
      <c r="A148" s="6">
        <v>9</v>
      </c>
      <c r="B148" s="20" t="s">
        <v>52</v>
      </c>
      <c r="C148" s="4">
        <f t="shared" si="117"/>
        <v>14</v>
      </c>
      <c r="D148" s="131">
        <v>13</v>
      </c>
      <c r="E148" s="6">
        <v>1</v>
      </c>
      <c r="F148" s="57">
        <f t="shared" si="119"/>
        <v>14</v>
      </c>
      <c r="G148" s="6">
        <v>1</v>
      </c>
      <c r="H148" s="6">
        <v>2</v>
      </c>
      <c r="I148" s="6">
        <v>10</v>
      </c>
      <c r="J148" s="6">
        <v>1</v>
      </c>
      <c r="K148" s="6"/>
      <c r="L148" s="6"/>
      <c r="M148" s="121"/>
      <c r="N148" s="4">
        <f t="shared" si="120"/>
        <v>13</v>
      </c>
      <c r="O148" s="131">
        <v>12</v>
      </c>
      <c r="P148" s="6">
        <v>1</v>
      </c>
      <c r="Q148" s="6">
        <f t="shared" si="118"/>
        <v>-1</v>
      </c>
      <c r="R148" s="71">
        <f t="shared" si="115"/>
        <v>-1</v>
      </c>
      <c r="S148" s="71">
        <f t="shared" si="116"/>
        <v>0</v>
      </c>
      <c r="T148" s="83"/>
      <c r="U148" s="119"/>
    </row>
    <row r="149" spans="1:21" x14ac:dyDescent="0.25">
      <c r="A149" s="6">
        <v>10</v>
      </c>
      <c r="B149" s="20" t="s">
        <v>53</v>
      </c>
      <c r="C149" s="4">
        <f t="shared" si="117"/>
        <v>256</v>
      </c>
      <c r="D149" s="130">
        <v>243</v>
      </c>
      <c r="E149" s="6">
        <v>13</v>
      </c>
      <c r="F149" s="57">
        <f t="shared" si="119"/>
        <v>249</v>
      </c>
      <c r="G149" s="6"/>
      <c r="H149" s="6">
        <v>3</v>
      </c>
      <c r="I149" s="6">
        <v>233</v>
      </c>
      <c r="J149" s="6">
        <v>13</v>
      </c>
      <c r="K149" s="6"/>
      <c r="L149" s="6"/>
      <c r="M149" s="121"/>
      <c r="N149" s="4">
        <f t="shared" si="120"/>
        <v>255</v>
      </c>
      <c r="O149" s="130">
        <v>242</v>
      </c>
      <c r="P149" s="6">
        <v>13</v>
      </c>
      <c r="Q149" s="6">
        <f t="shared" si="118"/>
        <v>-1</v>
      </c>
      <c r="R149" s="6">
        <f t="shared" si="115"/>
        <v>-1</v>
      </c>
      <c r="S149" s="6">
        <f t="shared" si="116"/>
        <v>0</v>
      </c>
      <c r="T149" s="83"/>
      <c r="U149" s="119"/>
    </row>
    <row r="150" spans="1:21" ht="31.5" customHeight="1" x14ac:dyDescent="0.25">
      <c r="A150" s="66" t="s">
        <v>238</v>
      </c>
      <c r="B150" s="97" t="s">
        <v>288</v>
      </c>
      <c r="C150" s="8">
        <f>SUM(C151:C157)</f>
        <v>38</v>
      </c>
      <c r="D150" s="8">
        <f t="shared" ref="D150:R150" si="121">SUM(D151:D157)</f>
        <v>37</v>
      </c>
      <c r="E150" s="8">
        <f t="shared" si="121"/>
        <v>1</v>
      </c>
      <c r="F150" s="8">
        <f t="shared" si="121"/>
        <v>35</v>
      </c>
      <c r="G150" s="8">
        <f t="shared" si="121"/>
        <v>6</v>
      </c>
      <c r="H150" s="8">
        <f t="shared" si="121"/>
        <v>9</v>
      </c>
      <c r="I150" s="8">
        <f t="shared" si="121"/>
        <v>19</v>
      </c>
      <c r="J150" s="8">
        <f t="shared" si="121"/>
        <v>1</v>
      </c>
      <c r="K150" s="8">
        <f t="shared" si="121"/>
        <v>0</v>
      </c>
      <c r="L150" s="8">
        <v>2</v>
      </c>
      <c r="M150" s="144">
        <f t="shared" si="121"/>
        <v>0</v>
      </c>
      <c r="N150" s="8">
        <f>+O150+P150</f>
        <v>38</v>
      </c>
      <c r="O150" s="8">
        <f>SUM(O151:O157)</f>
        <v>37</v>
      </c>
      <c r="P150" s="8">
        <f t="shared" ref="P150" si="122">SUM(P151:P157)</f>
        <v>1</v>
      </c>
      <c r="Q150" s="8">
        <f t="shared" si="121"/>
        <v>0</v>
      </c>
      <c r="R150" s="8">
        <f t="shared" si="121"/>
        <v>0</v>
      </c>
      <c r="S150" s="8">
        <f t="shared" ref="S150" si="123">SUM(S151:S157)</f>
        <v>0</v>
      </c>
      <c r="T150" s="83"/>
      <c r="U150" s="119"/>
    </row>
    <row r="151" spans="1:21" s="36" customFormat="1" ht="14.25" customHeight="1" x14ac:dyDescent="0.25">
      <c r="A151" s="65"/>
      <c r="B151" s="20" t="s">
        <v>37</v>
      </c>
      <c r="C151" s="130">
        <f>+D151+E151</f>
        <v>4</v>
      </c>
      <c r="D151" s="130">
        <v>4</v>
      </c>
      <c r="E151" s="130"/>
      <c r="F151" s="57">
        <f t="shared" ref="F151:F163" si="124">G151+H151+I151+J151</f>
        <v>4</v>
      </c>
      <c r="G151" s="130">
        <v>1</v>
      </c>
      <c r="H151" s="130">
        <v>3</v>
      </c>
      <c r="I151" s="130"/>
      <c r="J151" s="130"/>
      <c r="K151" s="130"/>
      <c r="L151" s="130"/>
      <c r="M151" s="129"/>
      <c r="N151" s="8">
        <f t="shared" ref="N151:N157" si="125">+O151+P151</f>
        <v>4</v>
      </c>
      <c r="O151" s="130">
        <v>4</v>
      </c>
      <c r="P151" s="130"/>
      <c r="Q151" s="6">
        <f t="shared" ref="Q151:Q157" si="126">R151+S151</f>
        <v>0</v>
      </c>
      <c r="R151" s="6">
        <f t="shared" ref="R151:S157" si="127">O151-D151</f>
        <v>0</v>
      </c>
      <c r="S151" s="6">
        <f t="shared" si="127"/>
        <v>0</v>
      </c>
      <c r="T151" s="84"/>
      <c r="U151" s="119"/>
    </row>
    <row r="152" spans="1:21" s="36" customFormat="1" ht="14.25" customHeight="1" x14ac:dyDescent="0.2">
      <c r="A152" s="6">
        <v>1</v>
      </c>
      <c r="B152" s="20" t="s">
        <v>30</v>
      </c>
      <c r="C152" s="130">
        <f t="shared" ref="C152:C157" si="128">+D152+E152</f>
        <v>8</v>
      </c>
      <c r="D152" s="130">
        <v>7</v>
      </c>
      <c r="E152" s="130">
        <v>1</v>
      </c>
      <c r="F152" s="57">
        <f t="shared" si="124"/>
        <v>7</v>
      </c>
      <c r="G152" s="130"/>
      <c r="H152" s="130">
        <v>1</v>
      </c>
      <c r="I152" s="130">
        <v>5</v>
      </c>
      <c r="J152" s="130">
        <v>1</v>
      </c>
      <c r="K152" s="130"/>
      <c r="L152" s="130"/>
      <c r="M152" s="129"/>
      <c r="N152" s="8">
        <f t="shared" si="125"/>
        <v>8</v>
      </c>
      <c r="O152" s="130">
        <v>7</v>
      </c>
      <c r="P152" s="130">
        <v>1</v>
      </c>
      <c r="Q152" s="6">
        <f t="shared" si="126"/>
        <v>0</v>
      </c>
      <c r="R152" s="6">
        <f t="shared" si="127"/>
        <v>0</v>
      </c>
      <c r="S152" s="6">
        <f t="shared" si="127"/>
        <v>0</v>
      </c>
      <c r="T152" s="84"/>
      <c r="U152" s="119"/>
    </row>
    <row r="153" spans="1:21" s="36" customFormat="1" ht="14.25" customHeight="1" x14ac:dyDescent="0.2">
      <c r="A153" s="6">
        <v>2</v>
      </c>
      <c r="B153" s="20" t="s">
        <v>47</v>
      </c>
      <c r="C153" s="130">
        <f t="shared" si="128"/>
        <v>5</v>
      </c>
      <c r="D153" s="130">
        <v>5</v>
      </c>
      <c r="E153" s="130"/>
      <c r="F153" s="57">
        <f t="shared" si="124"/>
        <v>5</v>
      </c>
      <c r="G153" s="130">
        <v>1</v>
      </c>
      <c r="H153" s="130">
        <v>1</v>
      </c>
      <c r="I153" s="130">
        <v>3</v>
      </c>
      <c r="J153" s="130"/>
      <c r="K153" s="130"/>
      <c r="L153" s="130"/>
      <c r="M153" s="129"/>
      <c r="N153" s="8">
        <f t="shared" si="125"/>
        <v>5</v>
      </c>
      <c r="O153" s="130">
        <v>5</v>
      </c>
      <c r="P153" s="130"/>
      <c r="Q153" s="6">
        <f t="shared" si="126"/>
        <v>0</v>
      </c>
      <c r="R153" s="6">
        <f t="shared" si="127"/>
        <v>0</v>
      </c>
      <c r="S153" s="6">
        <f t="shared" si="127"/>
        <v>0</v>
      </c>
      <c r="T153" s="84"/>
      <c r="U153" s="119"/>
    </row>
    <row r="154" spans="1:21" s="36" customFormat="1" ht="14.25" customHeight="1" x14ac:dyDescent="0.2">
      <c r="A154" s="6">
        <v>3</v>
      </c>
      <c r="B154" s="20" t="s">
        <v>149</v>
      </c>
      <c r="C154" s="130">
        <f t="shared" si="128"/>
        <v>5</v>
      </c>
      <c r="D154" s="130">
        <v>5</v>
      </c>
      <c r="E154" s="130"/>
      <c r="F154" s="57">
        <f t="shared" si="124"/>
        <v>5</v>
      </c>
      <c r="G154" s="130">
        <v>1</v>
      </c>
      <c r="H154" s="130">
        <v>1</v>
      </c>
      <c r="I154" s="130">
        <v>3</v>
      </c>
      <c r="J154" s="130"/>
      <c r="K154" s="130"/>
      <c r="L154" s="130"/>
      <c r="M154" s="129"/>
      <c r="N154" s="8">
        <f t="shared" si="125"/>
        <v>5</v>
      </c>
      <c r="O154" s="130">
        <v>5</v>
      </c>
      <c r="P154" s="130"/>
      <c r="Q154" s="6">
        <f t="shared" si="126"/>
        <v>0</v>
      </c>
      <c r="R154" s="6">
        <f t="shared" si="127"/>
        <v>0</v>
      </c>
      <c r="S154" s="6">
        <f t="shared" si="127"/>
        <v>0</v>
      </c>
      <c r="T154" s="84"/>
      <c r="U154" s="119"/>
    </row>
    <row r="155" spans="1:21" s="36" customFormat="1" ht="14.25" customHeight="1" x14ac:dyDescent="0.2">
      <c r="A155" s="6">
        <v>4</v>
      </c>
      <c r="B155" s="20" t="s">
        <v>302</v>
      </c>
      <c r="C155" s="130">
        <f t="shared" si="128"/>
        <v>6</v>
      </c>
      <c r="D155" s="130">
        <v>6</v>
      </c>
      <c r="E155" s="130"/>
      <c r="F155" s="57">
        <f t="shared" si="124"/>
        <v>5</v>
      </c>
      <c r="G155" s="130">
        <v>1</v>
      </c>
      <c r="H155" s="130">
        <v>1</v>
      </c>
      <c r="I155" s="130">
        <v>3</v>
      </c>
      <c r="J155" s="130"/>
      <c r="K155" s="130"/>
      <c r="L155" s="130"/>
      <c r="M155" s="129"/>
      <c r="N155" s="8">
        <f t="shared" si="125"/>
        <v>6</v>
      </c>
      <c r="O155" s="130">
        <v>6</v>
      </c>
      <c r="P155" s="130"/>
      <c r="Q155" s="6">
        <f t="shared" si="126"/>
        <v>0</v>
      </c>
      <c r="R155" s="6">
        <f t="shared" si="127"/>
        <v>0</v>
      </c>
      <c r="S155" s="6">
        <f t="shared" si="127"/>
        <v>0</v>
      </c>
      <c r="T155" s="84"/>
      <c r="U155" s="119"/>
    </row>
    <row r="156" spans="1:21" s="36" customFormat="1" ht="14.25" customHeight="1" x14ac:dyDescent="0.2">
      <c r="A156" s="6">
        <v>5</v>
      </c>
      <c r="B156" s="20" t="s">
        <v>150</v>
      </c>
      <c r="C156" s="130">
        <f t="shared" si="128"/>
        <v>6</v>
      </c>
      <c r="D156" s="130">
        <v>6</v>
      </c>
      <c r="E156" s="130"/>
      <c r="F156" s="57">
        <f t="shared" si="124"/>
        <v>5</v>
      </c>
      <c r="G156" s="130">
        <v>1</v>
      </c>
      <c r="H156" s="130">
        <v>1</v>
      </c>
      <c r="I156" s="130">
        <v>3</v>
      </c>
      <c r="J156" s="130"/>
      <c r="K156" s="130"/>
      <c r="L156" s="130"/>
      <c r="M156" s="129"/>
      <c r="N156" s="8">
        <f t="shared" si="125"/>
        <v>6</v>
      </c>
      <c r="O156" s="130">
        <v>6</v>
      </c>
      <c r="P156" s="130"/>
      <c r="Q156" s="6">
        <f t="shared" si="126"/>
        <v>0</v>
      </c>
      <c r="R156" s="6">
        <f t="shared" si="127"/>
        <v>0</v>
      </c>
      <c r="S156" s="6">
        <f t="shared" si="127"/>
        <v>0</v>
      </c>
      <c r="T156" s="84"/>
      <c r="U156" s="119"/>
    </row>
    <row r="157" spans="1:21" s="36" customFormat="1" ht="14.25" customHeight="1" x14ac:dyDescent="0.2">
      <c r="A157" s="6">
        <v>6</v>
      </c>
      <c r="B157" s="20" t="s">
        <v>31</v>
      </c>
      <c r="C157" s="130">
        <f t="shared" si="128"/>
        <v>4</v>
      </c>
      <c r="D157" s="130">
        <v>4</v>
      </c>
      <c r="E157" s="130"/>
      <c r="F157" s="57">
        <f t="shared" si="124"/>
        <v>4</v>
      </c>
      <c r="G157" s="130">
        <v>1</v>
      </c>
      <c r="H157" s="130">
        <v>1</v>
      </c>
      <c r="I157" s="130">
        <v>2</v>
      </c>
      <c r="J157" s="130"/>
      <c r="K157" s="130"/>
      <c r="L157" s="130"/>
      <c r="M157" s="129"/>
      <c r="N157" s="8">
        <f t="shared" si="125"/>
        <v>4</v>
      </c>
      <c r="O157" s="130">
        <v>4</v>
      </c>
      <c r="P157" s="130"/>
      <c r="Q157" s="6">
        <f t="shared" si="126"/>
        <v>0</v>
      </c>
      <c r="R157" s="6">
        <f t="shared" si="127"/>
        <v>0</v>
      </c>
      <c r="S157" s="6">
        <f t="shared" si="127"/>
        <v>0</v>
      </c>
      <c r="T157" s="84"/>
      <c r="U157" s="119"/>
    </row>
    <row r="158" spans="1:21" x14ac:dyDescent="0.25">
      <c r="A158" s="5" t="s">
        <v>239</v>
      </c>
      <c r="B158" s="9" t="s">
        <v>69</v>
      </c>
      <c r="C158" s="5">
        <f>SUM(C159:C163)</f>
        <v>24</v>
      </c>
      <c r="D158" s="5">
        <f t="shared" ref="D158:R158" si="129">SUM(D159:D163)</f>
        <v>22</v>
      </c>
      <c r="E158" s="5">
        <f t="shared" si="129"/>
        <v>2</v>
      </c>
      <c r="F158" s="5">
        <f t="shared" si="129"/>
        <v>21</v>
      </c>
      <c r="G158" s="5">
        <f t="shared" si="129"/>
        <v>5</v>
      </c>
      <c r="H158" s="5">
        <f t="shared" si="129"/>
        <v>4</v>
      </c>
      <c r="I158" s="5">
        <f t="shared" si="129"/>
        <v>10</v>
      </c>
      <c r="J158" s="5">
        <f t="shared" si="129"/>
        <v>2</v>
      </c>
      <c r="K158" s="5">
        <v>1</v>
      </c>
      <c r="L158" s="5">
        <v>1</v>
      </c>
      <c r="M158" s="140">
        <f t="shared" si="129"/>
        <v>0</v>
      </c>
      <c r="N158" s="5">
        <f t="shared" si="129"/>
        <v>24</v>
      </c>
      <c r="O158" s="5">
        <f t="shared" si="129"/>
        <v>22</v>
      </c>
      <c r="P158" s="5">
        <f t="shared" ref="P158" si="130">SUM(P159:P163)</f>
        <v>2</v>
      </c>
      <c r="Q158" s="5">
        <f t="shared" si="129"/>
        <v>0</v>
      </c>
      <c r="R158" s="5">
        <f t="shared" si="129"/>
        <v>0</v>
      </c>
      <c r="S158" s="5">
        <f t="shared" ref="S158" si="131">SUM(S159:S163)</f>
        <v>0</v>
      </c>
      <c r="T158" s="83"/>
      <c r="U158" s="119"/>
    </row>
    <row r="159" spans="1:21" x14ac:dyDescent="0.25">
      <c r="A159" s="6"/>
      <c r="B159" s="10" t="s">
        <v>37</v>
      </c>
      <c r="C159" s="6">
        <f>D159+E159</f>
        <v>3</v>
      </c>
      <c r="D159" s="57">
        <v>3</v>
      </c>
      <c r="E159" s="5"/>
      <c r="F159" s="57">
        <f t="shared" si="124"/>
        <v>2</v>
      </c>
      <c r="G159" s="57">
        <v>1</v>
      </c>
      <c r="H159" s="57">
        <v>1</v>
      </c>
      <c r="I159" s="5"/>
      <c r="J159" s="5"/>
      <c r="K159" s="5"/>
      <c r="L159" s="5"/>
      <c r="M159" s="140"/>
      <c r="N159" s="57">
        <f>O159+P159</f>
        <v>3</v>
      </c>
      <c r="O159" s="57">
        <v>3</v>
      </c>
      <c r="P159" s="5"/>
      <c r="Q159" s="6">
        <f t="shared" ref="Q159:Q163" si="132">R159+S159</f>
        <v>0</v>
      </c>
      <c r="R159" s="6">
        <f t="shared" ref="R159:S163" si="133">O159-D159</f>
        <v>0</v>
      </c>
      <c r="S159" s="6">
        <f t="shared" si="133"/>
        <v>0</v>
      </c>
      <c r="T159" s="83" t="s">
        <v>284</v>
      </c>
      <c r="U159" s="119"/>
    </row>
    <row r="160" spans="1:21" x14ac:dyDescent="0.25">
      <c r="A160" s="6">
        <v>1</v>
      </c>
      <c r="B160" s="10" t="s">
        <v>70</v>
      </c>
      <c r="C160" s="6">
        <f t="shared" ref="C160:C163" si="134">D160+E160</f>
        <v>7</v>
      </c>
      <c r="D160" s="6">
        <v>5</v>
      </c>
      <c r="E160" s="6">
        <v>2</v>
      </c>
      <c r="F160" s="57">
        <f t="shared" si="124"/>
        <v>7</v>
      </c>
      <c r="G160" s="6">
        <v>1</v>
      </c>
      <c r="H160" s="6">
        <v>1</v>
      </c>
      <c r="I160" s="6">
        <v>3</v>
      </c>
      <c r="J160" s="6">
        <v>2</v>
      </c>
      <c r="K160" s="6"/>
      <c r="L160" s="6"/>
      <c r="M160" s="121"/>
      <c r="N160" s="57">
        <f t="shared" ref="N160:N163" si="135">O160+P160</f>
        <v>7</v>
      </c>
      <c r="O160" s="6">
        <v>5</v>
      </c>
      <c r="P160" s="6">
        <v>2</v>
      </c>
      <c r="Q160" s="6">
        <f t="shared" si="132"/>
        <v>0</v>
      </c>
      <c r="R160" s="6">
        <f t="shared" si="133"/>
        <v>0</v>
      </c>
      <c r="S160" s="6">
        <f t="shared" si="133"/>
        <v>0</v>
      </c>
      <c r="T160" s="83"/>
      <c r="U160" s="119"/>
    </row>
    <row r="161" spans="1:21" x14ac:dyDescent="0.25">
      <c r="A161" s="6">
        <v>2</v>
      </c>
      <c r="B161" s="10" t="s">
        <v>71</v>
      </c>
      <c r="C161" s="6">
        <f t="shared" si="134"/>
        <v>4</v>
      </c>
      <c r="D161" s="6">
        <v>4</v>
      </c>
      <c r="E161" s="6"/>
      <c r="F161" s="57">
        <f t="shared" si="124"/>
        <v>4</v>
      </c>
      <c r="G161" s="6">
        <v>1</v>
      </c>
      <c r="H161" s="6">
        <v>1</v>
      </c>
      <c r="I161" s="6">
        <v>2</v>
      </c>
      <c r="J161" s="6"/>
      <c r="K161" s="6"/>
      <c r="L161" s="6"/>
      <c r="M161" s="121"/>
      <c r="N161" s="57">
        <f t="shared" si="135"/>
        <v>4</v>
      </c>
      <c r="O161" s="6">
        <v>4</v>
      </c>
      <c r="P161" s="6"/>
      <c r="Q161" s="6">
        <f t="shared" si="132"/>
        <v>0</v>
      </c>
      <c r="R161" s="6">
        <f t="shared" si="133"/>
        <v>0</v>
      </c>
      <c r="S161" s="6">
        <f t="shared" si="133"/>
        <v>0</v>
      </c>
      <c r="T161" s="83"/>
      <c r="U161" s="119"/>
    </row>
    <row r="162" spans="1:21" ht="30" x14ac:dyDescent="0.25">
      <c r="A162" s="6">
        <v>3</v>
      </c>
      <c r="B162" s="11" t="s">
        <v>72</v>
      </c>
      <c r="C162" s="6">
        <f t="shared" si="134"/>
        <v>5</v>
      </c>
      <c r="D162" s="6">
        <v>5</v>
      </c>
      <c r="E162" s="6"/>
      <c r="F162" s="57">
        <f t="shared" si="124"/>
        <v>4</v>
      </c>
      <c r="G162" s="6">
        <v>1</v>
      </c>
      <c r="H162" s="6"/>
      <c r="I162" s="6">
        <v>3</v>
      </c>
      <c r="J162" s="6"/>
      <c r="K162" s="6"/>
      <c r="L162" s="6"/>
      <c r="M162" s="121"/>
      <c r="N162" s="57">
        <f t="shared" si="135"/>
        <v>5</v>
      </c>
      <c r="O162" s="6">
        <v>5</v>
      </c>
      <c r="P162" s="6"/>
      <c r="Q162" s="6">
        <f t="shared" si="132"/>
        <v>0</v>
      </c>
      <c r="R162" s="6">
        <f t="shared" si="133"/>
        <v>0</v>
      </c>
      <c r="S162" s="6">
        <f t="shared" si="133"/>
        <v>0</v>
      </c>
      <c r="T162" s="83"/>
      <c r="U162" s="119"/>
    </row>
    <row r="163" spans="1:21" ht="45" x14ac:dyDescent="0.25">
      <c r="A163" s="6">
        <v>4</v>
      </c>
      <c r="B163" s="11" t="s">
        <v>73</v>
      </c>
      <c r="C163" s="6">
        <f t="shared" si="134"/>
        <v>5</v>
      </c>
      <c r="D163" s="6">
        <v>5</v>
      </c>
      <c r="E163" s="6"/>
      <c r="F163" s="57">
        <f t="shared" si="124"/>
        <v>4</v>
      </c>
      <c r="G163" s="6">
        <v>1</v>
      </c>
      <c r="H163" s="6">
        <v>1</v>
      </c>
      <c r="I163" s="6">
        <v>2</v>
      </c>
      <c r="J163" s="6"/>
      <c r="K163" s="6"/>
      <c r="L163" s="6"/>
      <c r="M163" s="121"/>
      <c r="N163" s="57">
        <f t="shared" si="135"/>
        <v>5</v>
      </c>
      <c r="O163" s="6">
        <v>5</v>
      </c>
      <c r="P163" s="6"/>
      <c r="Q163" s="6">
        <f t="shared" si="132"/>
        <v>0</v>
      </c>
      <c r="R163" s="6">
        <f t="shared" si="133"/>
        <v>0</v>
      </c>
      <c r="S163" s="6">
        <f t="shared" si="133"/>
        <v>0</v>
      </c>
      <c r="T163" s="83"/>
      <c r="U163" s="119"/>
    </row>
    <row r="164" spans="1:21" ht="38.25" x14ac:dyDescent="0.25">
      <c r="A164" s="5" t="s">
        <v>269</v>
      </c>
      <c r="B164" s="112" t="s">
        <v>18</v>
      </c>
      <c r="C164" s="55">
        <f>C165+C176</f>
        <v>59</v>
      </c>
      <c r="D164" s="55">
        <f t="shared" ref="D164:R164" si="136">D165+D176</f>
        <v>45</v>
      </c>
      <c r="E164" s="55">
        <f t="shared" si="136"/>
        <v>14</v>
      </c>
      <c r="F164" s="55">
        <f t="shared" si="136"/>
        <v>55</v>
      </c>
      <c r="G164" s="55">
        <f t="shared" si="136"/>
        <v>8</v>
      </c>
      <c r="H164" s="55">
        <f t="shared" si="136"/>
        <v>13</v>
      </c>
      <c r="I164" s="55">
        <f t="shared" si="136"/>
        <v>20</v>
      </c>
      <c r="J164" s="55">
        <f t="shared" si="136"/>
        <v>14</v>
      </c>
      <c r="K164" s="55">
        <f t="shared" ref="K164:M164" si="137">K165+K176</f>
        <v>0</v>
      </c>
      <c r="L164" s="55">
        <f t="shared" si="137"/>
        <v>2</v>
      </c>
      <c r="M164" s="135">
        <f t="shared" si="137"/>
        <v>0</v>
      </c>
      <c r="N164" s="55">
        <f t="shared" si="136"/>
        <v>59</v>
      </c>
      <c r="O164" s="55">
        <f t="shared" si="136"/>
        <v>45</v>
      </c>
      <c r="P164" s="55">
        <f t="shared" ref="P164" si="138">P165+P176</f>
        <v>14</v>
      </c>
      <c r="Q164" s="55">
        <f t="shared" si="136"/>
        <v>0</v>
      </c>
      <c r="R164" s="55">
        <f t="shared" si="136"/>
        <v>0</v>
      </c>
      <c r="S164" s="55">
        <f t="shared" ref="S164" si="139">S165+S176</f>
        <v>0</v>
      </c>
      <c r="T164" s="83"/>
      <c r="U164" s="119"/>
    </row>
    <row r="165" spans="1:21" ht="25.5" x14ac:dyDescent="0.25">
      <c r="A165" s="38">
        <v>1</v>
      </c>
      <c r="B165" s="81" t="s">
        <v>160</v>
      </c>
      <c r="C165" s="43">
        <f>C166+C172+C173+C174+C175</f>
        <v>48</v>
      </c>
      <c r="D165" s="43">
        <f t="shared" ref="D165:R165" si="140">D166+D172+D173+D174+D175</f>
        <v>36</v>
      </c>
      <c r="E165" s="43">
        <f t="shared" si="140"/>
        <v>12</v>
      </c>
      <c r="F165" s="43">
        <f t="shared" si="140"/>
        <v>44</v>
      </c>
      <c r="G165" s="43">
        <f t="shared" si="140"/>
        <v>7</v>
      </c>
      <c r="H165" s="43">
        <f t="shared" si="140"/>
        <v>12</v>
      </c>
      <c r="I165" s="43">
        <f t="shared" si="140"/>
        <v>13</v>
      </c>
      <c r="J165" s="43">
        <f t="shared" si="140"/>
        <v>12</v>
      </c>
      <c r="K165" s="43">
        <f t="shared" ref="K165:M165" si="141">K166+K172+K173+K174+K175</f>
        <v>0</v>
      </c>
      <c r="L165" s="43">
        <v>2</v>
      </c>
      <c r="M165" s="141">
        <f t="shared" si="141"/>
        <v>0</v>
      </c>
      <c r="N165" s="43">
        <f t="shared" si="140"/>
        <v>48</v>
      </c>
      <c r="O165" s="43">
        <f t="shared" si="140"/>
        <v>36</v>
      </c>
      <c r="P165" s="43">
        <f t="shared" ref="P165" si="142">P166+P172+P173+P174+P175</f>
        <v>12</v>
      </c>
      <c r="Q165" s="43">
        <f t="shared" si="140"/>
        <v>0</v>
      </c>
      <c r="R165" s="43">
        <f t="shared" si="140"/>
        <v>0</v>
      </c>
      <c r="S165" s="43">
        <f t="shared" ref="S165" si="143">S166+S172+S173+S174+S175</f>
        <v>0</v>
      </c>
      <c r="T165" s="83"/>
      <c r="U165" s="119"/>
    </row>
    <row r="166" spans="1:21" x14ac:dyDescent="0.25">
      <c r="A166" s="39" t="s">
        <v>161</v>
      </c>
      <c r="B166" s="40" t="s">
        <v>162</v>
      </c>
      <c r="C166" s="45">
        <f t="shared" ref="C166:R166" si="144">SUM(C167:C171)</f>
        <v>40</v>
      </c>
      <c r="D166" s="45">
        <f t="shared" si="144"/>
        <v>28</v>
      </c>
      <c r="E166" s="45">
        <f t="shared" si="144"/>
        <v>12</v>
      </c>
      <c r="F166" s="45">
        <f t="shared" si="144"/>
        <v>38</v>
      </c>
      <c r="G166" s="45">
        <f t="shared" si="144"/>
        <v>5</v>
      </c>
      <c r="H166" s="45">
        <f t="shared" si="144"/>
        <v>8</v>
      </c>
      <c r="I166" s="45">
        <f t="shared" si="144"/>
        <v>13</v>
      </c>
      <c r="J166" s="45">
        <f t="shared" si="144"/>
        <v>12</v>
      </c>
      <c r="K166" s="45">
        <f t="shared" si="144"/>
        <v>0</v>
      </c>
      <c r="L166" s="45">
        <f t="shared" si="144"/>
        <v>0</v>
      </c>
      <c r="M166" s="145"/>
      <c r="N166" s="45">
        <f t="shared" si="144"/>
        <v>40</v>
      </c>
      <c r="O166" s="45">
        <f t="shared" si="144"/>
        <v>28</v>
      </c>
      <c r="P166" s="45">
        <f t="shared" ref="P166" si="145">SUM(P167:P171)</f>
        <v>12</v>
      </c>
      <c r="Q166" s="45">
        <f t="shared" si="144"/>
        <v>0</v>
      </c>
      <c r="R166" s="45">
        <f t="shared" si="144"/>
        <v>0</v>
      </c>
      <c r="S166" s="45">
        <f t="shared" ref="S166" si="146">SUM(S167:S171)</f>
        <v>0</v>
      </c>
      <c r="T166" s="83"/>
      <c r="U166" s="119"/>
    </row>
    <row r="167" spans="1:21" x14ac:dyDescent="0.25">
      <c r="A167" s="41"/>
      <c r="B167" s="42" t="s">
        <v>163</v>
      </c>
      <c r="C167" s="77">
        <f t="shared" ref="C167:C178" si="147">+D167+E167</f>
        <v>4</v>
      </c>
      <c r="D167" s="46">
        <v>4</v>
      </c>
      <c r="E167" s="47"/>
      <c r="F167" s="57">
        <f t="shared" ref="F167:F175" si="148">SUM(G167:J167)</f>
        <v>4</v>
      </c>
      <c r="G167" s="6">
        <v>1</v>
      </c>
      <c r="H167" s="6">
        <v>3</v>
      </c>
      <c r="I167" s="50"/>
      <c r="J167" s="47"/>
      <c r="K167" s="47"/>
      <c r="L167" s="47"/>
      <c r="M167" s="146"/>
      <c r="N167" s="57">
        <f t="shared" ref="N167:N178" si="149">O167+P167</f>
        <v>4</v>
      </c>
      <c r="O167" s="46">
        <v>4</v>
      </c>
      <c r="P167" s="47"/>
      <c r="Q167" s="6">
        <f t="shared" ref="Q167:Q175" si="150">R167+S167</f>
        <v>0</v>
      </c>
      <c r="R167" s="6">
        <f t="shared" ref="R167:R175" si="151">O167-D167</f>
        <v>0</v>
      </c>
      <c r="S167" s="6">
        <f t="shared" ref="S167:S175" si="152">P167-E167</f>
        <v>0</v>
      </c>
      <c r="T167" s="83"/>
      <c r="U167" s="119"/>
    </row>
    <row r="168" spans="1:21" x14ac:dyDescent="0.25">
      <c r="A168" s="41" t="s">
        <v>164</v>
      </c>
      <c r="B168" s="42" t="s">
        <v>165</v>
      </c>
      <c r="C168" s="77">
        <f t="shared" si="147"/>
        <v>5</v>
      </c>
      <c r="D168" s="46">
        <v>5</v>
      </c>
      <c r="E168" s="48"/>
      <c r="F168" s="57">
        <f t="shared" si="148"/>
        <v>5</v>
      </c>
      <c r="G168" s="6">
        <v>1</v>
      </c>
      <c r="H168" s="6">
        <v>1</v>
      </c>
      <c r="I168" s="50">
        <v>3</v>
      </c>
      <c r="J168" s="47"/>
      <c r="K168" s="47"/>
      <c r="L168" s="47"/>
      <c r="M168" s="146"/>
      <c r="N168" s="57">
        <f t="shared" si="149"/>
        <v>5</v>
      </c>
      <c r="O168" s="46">
        <v>5</v>
      </c>
      <c r="P168" s="48"/>
      <c r="Q168" s="6">
        <f t="shared" si="150"/>
        <v>0</v>
      </c>
      <c r="R168" s="6">
        <f t="shared" si="151"/>
        <v>0</v>
      </c>
      <c r="S168" s="6">
        <f t="shared" si="152"/>
        <v>0</v>
      </c>
      <c r="T168" s="83"/>
      <c r="U168" s="119"/>
    </row>
    <row r="169" spans="1:21" x14ac:dyDescent="0.25">
      <c r="A169" s="41" t="s">
        <v>166</v>
      </c>
      <c r="B169" s="42" t="s">
        <v>167</v>
      </c>
      <c r="C169" s="77">
        <f t="shared" si="147"/>
        <v>8</v>
      </c>
      <c r="D169" s="46">
        <v>8</v>
      </c>
      <c r="E169" s="48"/>
      <c r="F169" s="57">
        <f t="shared" si="148"/>
        <v>7</v>
      </c>
      <c r="G169" s="6">
        <v>1</v>
      </c>
      <c r="H169" s="6">
        <v>2</v>
      </c>
      <c r="I169" s="50">
        <v>4</v>
      </c>
      <c r="J169" s="41"/>
      <c r="K169" s="41"/>
      <c r="L169" s="41"/>
      <c r="M169" s="129"/>
      <c r="N169" s="57">
        <f t="shared" si="149"/>
        <v>8</v>
      </c>
      <c r="O169" s="46">
        <v>8</v>
      </c>
      <c r="P169" s="48"/>
      <c r="Q169" s="6">
        <f t="shared" si="150"/>
        <v>0</v>
      </c>
      <c r="R169" s="6">
        <f t="shared" si="151"/>
        <v>0</v>
      </c>
      <c r="S169" s="6">
        <f t="shared" si="152"/>
        <v>0</v>
      </c>
      <c r="T169" s="83"/>
      <c r="U169" s="119"/>
    </row>
    <row r="170" spans="1:21" x14ac:dyDescent="0.25">
      <c r="A170" s="41" t="s">
        <v>168</v>
      </c>
      <c r="B170" s="42" t="s">
        <v>169</v>
      </c>
      <c r="C170" s="77">
        <f t="shared" si="147"/>
        <v>5</v>
      </c>
      <c r="D170" s="46">
        <v>5</v>
      </c>
      <c r="E170" s="48"/>
      <c r="F170" s="57">
        <f t="shared" si="148"/>
        <v>5</v>
      </c>
      <c r="G170" s="6">
        <v>1</v>
      </c>
      <c r="H170" s="6">
        <v>1</v>
      </c>
      <c r="I170" s="50">
        <v>3</v>
      </c>
      <c r="J170" s="41"/>
      <c r="K170" s="41"/>
      <c r="L170" s="41"/>
      <c r="M170" s="129"/>
      <c r="N170" s="57">
        <f t="shared" si="149"/>
        <v>5</v>
      </c>
      <c r="O170" s="46">
        <v>5</v>
      </c>
      <c r="P170" s="48"/>
      <c r="Q170" s="6">
        <f t="shared" si="150"/>
        <v>0</v>
      </c>
      <c r="R170" s="6">
        <f t="shared" si="151"/>
        <v>0</v>
      </c>
      <c r="S170" s="6">
        <f t="shared" si="152"/>
        <v>0</v>
      </c>
      <c r="T170" s="83"/>
      <c r="U170" s="119"/>
    </row>
    <row r="171" spans="1:21" ht="30" x14ac:dyDescent="0.25">
      <c r="A171" s="41" t="s">
        <v>170</v>
      </c>
      <c r="B171" s="42" t="s">
        <v>171</v>
      </c>
      <c r="C171" s="77">
        <f t="shared" si="147"/>
        <v>18</v>
      </c>
      <c r="D171" s="46">
        <v>6</v>
      </c>
      <c r="E171" s="48">
        <v>12</v>
      </c>
      <c r="F171" s="57">
        <f t="shared" si="148"/>
        <v>17</v>
      </c>
      <c r="G171" s="6">
        <v>1</v>
      </c>
      <c r="H171" s="6">
        <v>1</v>
      </c>
      <c r="I171" s="50">
        <v>3</v>
      </c>
      <c r="J171" s="41">
        <v>12</v>
      </c>
      <c r="K171" s="41"/>
      <c r="L171" s="41"/>
      <c r="M171" s="129"/>
      <c r="N171" s="57">
        <f t="shared" si="149"/>
        <v>18</v>
      </c>
      <c r="O171" s="46">
        <v>6</v>
      </c>
      <c r="P171" s="48">
        <v>12</v>
      </c>
      <c r="Q171" s="6">
        <f t="shared" si="150"/>
        <v>0</v>
      </c>
      <c r="R171" s="6">
        <f t="shared" si="151"/>
        <v>0</v>
      </c>
      <c r="S171" s="6">
        <f t="shared" si="152"/>
        <v>0</v>
      </c>
      <c r="T171" s="83"/>
      <c r="U171" s="119"/>
    </row>
    <row r="172" spans="1:21" x14ac:dyDescent="0.25">
      <c r="A172" s="39" t="s">
        <v>172</v>
      </c>
      <c r="B172" s="40" t="s">
        <v>173</v>
      </c>
      <c r="C172" s="45">
        <f t="shared" si="147"/>
        <v>2</v>
      </c>
      <c r="D172" s="49">
        <v>2</v>
      </c>
      <c r="E172" s="39"/>
      <c r="F172" s="57">
        <f t="shared" si="148"/>
        <v>2</v>
      </c>
      <c r="G172" s="6"/>
      <c r="H172" s="6">
        <v>2</v>
      </c>
      <c r="I172" s="51"/>
      <c r="J172" s="39"/>
      <c r="K172" s="39"/>
      <c r="L172" s="39"/>
      <c r="M172" s="147"/>
      <c r="N172" s="57">
        <f t="shared" si="149"/>
        <v>2</v>
      </c>
      <c r="O172" s="49">
        <v>2</v>
      </c>
      <c r="P172" s="39"/>
      <c r="Q172" s="6">
        <f t="shared" si="150"/>
        <v>0</v>
      </c>
      <c r="R172" s="6">
        <f t="shared" si="151"/>
        <v>0</v>
      </c>
      <c r="S172" s="6">
        <f t="shared" si="152"/>
        <v>0</v>
      </c>
      <c r="T172" s="83"/>
      <c r="U172" s="119"/>
    </row>
    <row r="173" spans="1:21" x14ac:dyDescent="0.25">
      <c r="A173" s="39" t="s">
        <v>174</v>
      </c>
      <c r="B173" s="40" t="s">
        <v>175</v>
      </c>
      <c r="C173" s="45">
        <f t="shared" si="147"/>
        <v>2</v>
      </c>
      <c r="D173" s="49">
        <v>2</v>
      </c>
      <c r="E173" s="47"/>
      <c r="F173" s="57">
        <f t="shared" si="148"/>
        <v>1</v>
      </c>
      <c r="G173" s="6">
        <v>1</v>
      </c>
      <c r="H173" s="6"/>
      <c r="I173" s="51"/>
      <c r="J173" s="47"/>
      <c r="K173" s="47"/>
      <c r="L173" s="47"/>
      <c r="M173" s="146"/>
      <c r="N173" s="57">
        <f t="shared" si="149"/>
        <v>2</v>
      </c>
      <c r="O173" s="49">
        <v>2</v>
      </c>
      <c r="P173" s="47"/>
      <c r="Q173" s="6">
        <f t="shared" si="150"/>
        <v>0</v>
      </c>
      <c r="R173" s="6">
        <f t="shared" si="151"/>
        <v>0</v>
      </c>
      <c r="S173" s="6">
        <f t="shared" si="152"/>
        <v>0</v>
      </c>
      <c r="T173" s="83" t="s">
        <v>285</v>
      </c>
      <c r="U173" s="119"/>
    </row>
    <row r="174" spans="1:21" x14ac:dyDescent="0.25">
      <c r="A174" s="39" t="s">
        <v>176</v>
      </c>
      <c r="B174" s="40" t="s">
        <v>177</v>
      </c>
      <c r="C174" s="45">
        <f t="shared" si="147"/>
        <v>2</v>
      </c>
      <c r="D174" s="49">
        <v>2</v>
      </c>
      <c r="E174" s="39"/>
      <c r="F174" s="57">
        <f t="shared" si="148"/>
        <v>1</v>
      </c>
      <c r="G174" s="6"/>
      <c r="H174" s="6">
        <v>1</v>
      </c>
      <c r="I174" s="51"/>
      <c r="J174" s="39"/>
      <c r="K174" s="39"/>
      <c r="L174" s="39"/>
      <c r="M174" s="147"/>
      <c r="N174" s="57">
        <f t="shared" si="149"/>
        <v>2</v>
      </c>
      <c r="O174" s="49">
        <v>2</v>
      </c>
      <c r="P174" s="39"/>
      <c r="Q174" s="6">
        <f t="shared" si="150"/>
        <v>0</v>
      </c>
      <c r="R174" s="6">
        <f t="shared" si="151"/>
        <v>0</v>
      </c>
      <c r="S174" s="6">
        <f t="shared" si="152"/>
        <v>0</v>
      </c>
      <c r="T174" s="83" t="s">
        <v>285</v>
      </c>
      <c r="U174" s="119"/>
    </row>
    <row r="175" spans="1:21" x14ac:dyDescent="0.25">
      <c r="A175" s="39" t="s">
        <v>178</v>
      </c>
      <c r="B175" s="40" t="s">
        <v>179</v>
      </c>
      <c r="C175" s="45">
        <f t="shared" si="147"/>
        <v>2</v>
      </c>
      <c r="D175" s="49">
        <v>2</v>
      </c>
      <c r="E175" s="39"/>
      <c r="F175" s="57">
        <f t="shared" si="148"/>
        <v>2</v>
      </c>
      <c r="G175" s="6">
        <v>1</v>
      </c>
      <c r="H175" s="6">
        <v>1</v>
      </c>
      <c r="I175" s="51"/>
      <c r="J175" s="39"/>
      <c r="K175" s="39"/>
      <c r="L175" s="39"/>
      <c r="M175" s="147"/>
      <c r="N175" s="57">
        <f t="shared" si="149"/>
        <v>2</v>
      </c>
      <c r="O175" s="49">
        <v>2</v>
      </c>
      <c r="P175" s="39"/>
      <c r="Q175" s="6">
        <f t="shared" si="150"/>
        <v>0</v>
      </c>
      <c r="R175" s="6">
        <f t="shared" si="151"/>
        <v>0</v>
      </c>
      <c r="S175" s="6">
        <f t="shared" si="152"/>
        <v>0</v>
      </c>
      <c r="T175" s="83"/>
      <c r="U175" s="119"/>
    </row>
    <row r="176" spans="1:21" ht="28.5" x14ac:dyDescent="0.25">
      <c r="A176" s="60">
        <v>2</v>
      </c>
      <c r="B176" s="53" t="s">
        <v>240</v>
      </c>
      <c r="C176" s="43">
        <f>C177+C178</f>
        <v>11</v>
      </c>
      <c r="D176" s="43">
        <f t="shared" ref="D176:R176" si="153">D177+D178</f>
        <v>9</v>
      </c>
      <c r="E176" s="43">
        <f t="shared" si="153"/>
        <v>2</v>
      </c>
      <c r="F176" s="43">
        <f t="shared" si="153"/>
        <v>11</v>
      </c>
      <c r="G176" s="43">
        <f t="shared" si="153"/>
        <v>1</v>
      </c>
      <c r="H176" s="43">
        <f t="shared" si="153"/>
        <v>1</v>
      </c>
      <c r="I176" s="43">
        <f t="shared" si="153"/>
        <v>7</v>
      </c>
      <c r="J176" s="43">
        <f t="shared" si="153"/>
        <v>2</v>
      </c>
      <c r="K176" s="43">
        <f t="shared" si="153"/>
        <v>0</v>
      </c>
      <c r="L176" s="43">
        <f t="shared" si="153"/>
        <v>0</v>
      </c>
      <c r="M176" s="141">
        <f>M177+M178</f>
        <v>0</v>
      </c>
      <c r="N176" s="43">
        <f t="shared" si="153"/>
        <v>11</v>
      </c>
      <c r="O176" s="43">
        <f t="shared" si="153"/>
        <v>9</v>
      </c>
      <c r="P176" s="43">
        <f t="shared" ref="P176" si="154">P177+P178</f>
        <v>2</v>
      </c>
      <c r="Q176" s="43">
        <f t="shared" si="153"/>
        <v>0</v>
      </c>
      <c r="R176" s="43">
        <f t="shared" si="153"/>
        <v>0</v>
      </c>
      <c r="S176" s="43">
        <f t="shared" ref="S176" si="155">S177+S178</f>
        <v>0</v>
      </c>
      <c r="T176" s="83"/>
      <c r="U176" s="119"/>
    </row>
    <row r="177" spans="1:21" x14ac:dyDescent="0.25">
      <c r="A177" s="6"/>
      <c r="B177" s="42" t="s">
        <v>222</v>
      </c>
      <c r="C177" s="77">
        <f t="shared" si="147"/>
        <v>2</v>
      </c>
      <c r="D177" s="46">
        <v>2</v>
      </c>
      <c r="E177" s="48"/>
      <c r="F177" s="57">
        <f t="shared" ref="F177:F178" si="156">G177+H177+I177+J177</f>
        <v>2</v>
      </c>
      <c r="G177" s="6">
        <v>1</v>
      </c>
      <c r="H177" s="6">
        <v>1</v>
      </c>
      <c r="I177" s="6"/>
      <c r="J177" s="6"/>
      <c r="K177" s="6"/>
      <c r="L177" s="6"/>
      <c r="M177" s="121"/>
      <c r="N177" s="57">
        <f t="shared" si="149"/>
        <v>2</v>
      </c>
      <c r="O177" s="6">
        <v>2</v>
      </c>
      <c r="P177" s="48"/>
      <c r="Q177" s="6">
        <f t="shared" ref="Q177:Q178" si="157">R177+S177</f>
        <v>0</v>
      </c>
      <c r="R177" s="6">
        <f>O177-D177</f>
        <v>0</v>
      </c>
      <c r="S177" s="6">
        <f>P177-E177</f>
        <v>0</v>
      </c>
      <c r="T177" s="83"/>
      <c r="U177" s="119"/>
    </row>
    <row r="178" spans="1:21" ht="18" customHeight="1" x14ac:dyDescent="0.25">
      <c r="A178" s="6" t="s">
        <v>161</v>
      </c>
      <c r="B178" s="42" t="s">
        <v>241</v>
      </c>
      <c r="C178" s="77">
        <f t="shared" si="147"/>
        <v>9</v>
      </c>
      <c r="D178" s="46">
        <v>7</v>
      </c>
      <c r="E178" s="48">
        <v>2</v>
      </c>
      <c r="F178" s="57">
        <f t="shared" si="156"/>
        <v>9</v>
      </c>
      <c r="G178" s="6"/>
      <c r="H178" s="6"/>
      <c r="I178" s="6">
        <v>7</v>
      </c>
      <c r="J178" s="6">
        <v>2</v>
      </c>
      <c r="K178" s="6"/>
      <c r="L178" s="6"/>
      <c r="M178" s="121"/>
      <c r="N178" s="57">
        <f t="shared" si="149"/>
        <v>9</v>
      </c>
      <c r="O178" s="6">
        <v>7</v>
      </c>
      <c r="P178" s="48">
        <v>2</v>
      </c>
      <c r="Q178" s="6">
        <f t="shared" si="157"/>
        <v>0</v>
      </c>
      <c r="R178" s="6">
        <f>O178-D178</f>
        <v>0</v>
      </c>
      <c r="S178" s="6">
        <f>P178-E178</f>
        <v>0</v>
      </c>
      <c r="T178" s="83"/>
      <c r="U178" s="119"/>
    </row>
    <row r="179" spans="1:21" ht="18" customHeight="1" x14ac:dyDescent="0.25">
      <c r="A179" s="5" t="s">
        <v>17</v>
      </c>
      <c r="B179" s="12" t="s">
        <v>19</v>
      </c>
      <c r="C179" s="74">
        <f>C180+C197+C214+C231+C248+C265+C282</f>
        <v>724</v>
      </c>
      <c r="D179" s="74">
        <f t="shared" ref="D179:E179" si="158">D180+D197+D214+D231+D248+D265+D282</f>
        <v>684</v>
      </c>
      <c r="E179" s="74">
        <f t="shared" si="158"/>
        <v>40</v>
      </c>
      <c r="F179" s="74">
        <f t="shared" ref="F179" si="159">F180+F197+F214+F231+F248+F265+F282</f>
        <v>654</v>
      </c>
      <c r="G179" s="74">
        <f t="shared" ref="G179" si="160">G180+G197+G214+G231+G248+G265+G282</f>
        <v>92</v>
      </c>
      <c r="H179" s="74">
        <f t="shared" ref="H179" si="161">H180+H197+H214+H231+H248+H265+H282</f>
        <v>139</v>
      </c>
      <c r="I179" s="74">
        <f t="shared" ref="I179" si="162">I180+I197+I214+I231+I248+I265+I282</f>
        <v>385</v>
      </c>
      <c r="J179" s="74">
        <f t="shared" ref="J179" si="163">J180+J197+J214+J231+J248+J265+J282</f>
        <v>38</v>
      </c>
      <c r="K179" s="55">
        <f t="shared" ref="K179:S179" si="164">K180+K197+K214+K231+K248+K265+K282</f>
        <v>10</v>
      </c>
      <c r="L179" s="55">
        <f t="shared" si="164"/>
        <v>27</v>
      </c>
      <c r="M179" s="135">
        <f t="shared" si="164"/>
        <v>4</v>
      </c>
      <c r="N179" s="55">
        <f t="shared" si="164"/>
        <v>720</v>
      </c>
      <c r="O179" s="55">
        <f t="shared" si="164"/>
        <v>680</v>
      </c>
      <c r="P179" s="55">
        <f t="shared" si="164"/>
        <v>40</v>
      </c>
      <c r="Q179" s="55">
        <f t="shared" si="164"/>
        <v>-4</v>
      </c>
      <c r="R179" s="55">
        <f t="shared" si="164"/>
        <v>-4</v>
      </c>
      <c r="S179" s="55">
        <f t="shared" si="164"/>
        <v>0</v>
      </c>
      <c r="T179" s="83"/>
      <c r="U179" s="119"/>
    </row>
    <row r="180" spans="1:21" ht="30" x14ac:dyDescent="0.25">
      <c r="A180" s="60" t="s">
        <v>10</v>
      </c>
      <c r="B180" s="67" t="s">
        <v>20</v>
      </c>
      <c r="C180" s="60">
        <f>SUM(C181:C196)</f>
        <v>96</v>
      </c>
      <c r="D180" s="60">
        <f t="shared" ref="D180:S180" si="165">SUM(D181:D196)</f>
        <v>91</v>
      </c>
      <c r="E180" s="60">
        <f t="shared" si="165"/>
        <v>5</v>
      </c>
      <c r="F180" s="60">
        <f t="shared" si="165"/>
        <v>90</v>
      </c>
      <c r="G180" s="60">
        <f t="shared" si="165"/>
        <v>18</v>
      </c>
      <c r="H180" s="60">
        <f t="shared" si="165"/>
        <v>16</v>
      </c>
      <c r="I180" s="60">
        <f t="shared" si="165"/>
        <v>51</v>
      </c>
      <c r="J180" s="60">
        <f t="shared" si="165"/>
        <v>5</v>
      </c>
      <c r="K180" s="60">
        <v>1</v>
      </c>
      <c r="L180" s="60">
        <v>2</v>
      </c>
      <c r="M180" s="148">
        <v>1</v>
      </c>
      <c r="N180" s="60">
        <f t="shared" si="165"/>
        <v>95</v>
      </c>
      <c r="O180" s="60">
        <f t="shared" si="165"/>
        <v>90</v>
      </c>
      <c r="P180" s="60">
        <f t="shared" si="165"/>
        <v>5</v>
      </c>
      <c r="Q180" s="60">
        <f t="shared" si="165"/>
        <v>-1</v>
      </c>
      <c r="R180" s="60">
        <f t="shared" si="165"/>
        <v>-1</v>
      </c>
      <c r="S180" s="60">
        <f t="shared" si="165"/>
        <v>0</v>
      </c>
      <c r="T180" s="90" t="s">
        <v>287</v>
      </c>
      <c r="U180" s="119"/>
    </row>
    <row r="181" spans="1:21" x14ac:dyDescent="0.25">
      <c r="A181" s="32"/>
      <c r="B181" s="68" t="s">
        <v>245</v>
      </c>
      <c r="C181" s="6">
        <f>SUM(D181:E181)</f>
        <v>3</v>
      </c>
      <c r="D181" s="6">
        <v>3</v>
      </c>
      <c r="E181" s="6"/>
      <c r="F181" s="6">
        <f>SUM(G181:J181)</f>
        <v>3</v>
      </c>
      <c r="G181" s="6">
        <v>1</v>
      </c>
      <c r="H181" s="6">
        <v>2</v>
      </c>
      <c r="I181" s="6"/>
      <c r="J181" s="6"/>
      <c r="K181" s="6"/>
      <c r="L181" s="6"/>
      <c r="M181" s="121"/>
      <c r="N181" s="6">
        <f t="shared" ref="N181:N196" si="166">SUM(O181:P181)</f>
        <v>3</v>
      </c>
      <c r="O181" s="6">
        <v>3</v>
      </c>
      <c r="P181" s="6"/>
      <c r="Q181" s="6">
        <f t="shared" ref="Q181:Q196" si="167">R181+S181</f>
        <v>0</v>
      </c>
      <c r="R181" s="6">
        <f t="shared" ref="R181:R196" si="168">O181-D181</f>
        <v>0</v>
      </c>
      <c r="S181" s="6">
        <f t="shared" ref="S181:S196" si="169">P181-E181</f>
        <v>0</v>
      </c>
      <c r="T181" s="83"/>
      <c r="U181" s="119"/>
    </row>
    <row r="182" spans="1:21" x14ac:dyDescent="0.25">
      <c r="A182" s="32"/>
      <c r="B182" s="68" t="s">
        <v>246</v>
      </c>
      <c r="C182" s="6">
        <f t="shared" ref="C182:C196" si="170">SUM(D182:E182)</f>
        <v>1</v>
      </c>
      <c r="D182" s="6">
        <v>1</v>
      </c>
      <c r="E182" s="6"/>
      <c r="F182" s="6">
        <f t="shared" ref="F182:F196" si="171">SUM(G182:J182)</f>
        <v>1</v>
      </c>
      <c r="G182" s="6"/>
      <c r="H182" s="6">
        <v>1</v>
      </c>
      <c r="I182" s="6"/>
      <c r="J182" s="6"/>
      <c r="K182" s="6"/>
      <c r="L182" s="6"/>
      <c r="M182" s="121"/>
      <c r="N182" s="6">
        <f t="shared" si="166"/>
        <v>1</v>
      </c>
      <c r="O182" s="6">
        <v>1</v>
      </c>
      <c r="P182" s="6"/>
      <c r="Q182" s="6">
        <f t="shared" si="167"/>
        <v>0</v>
      </c>
      <c r="R182" s="6">
        <f t="shared" si="168"/>
        <v>0</v>
      </c>
      <c r="S182" s="6">
        <f t="shared" si="169"/>
        <v>0</v>
      </c>
      <c r="T182" s="83"/>
      <c r="U182" s="119"/>
    </row>
    <row r="183" spans="1:21" x14ac:dyDescent="0.25">
      <c r="A183" s="32"/>
      <c r="B183" s="68" t="s">
        <v>247</v>
      </c>
      <c r="C183" s="6">
        <f t="shared" si="170"/>
        <v>3</v>
      </c>
      <c r="D183" s="6">
        <v>3</v>
      </c>
      <c r="E183" s="6"/>
      <c r="F183" s="6">
        <f t="shared" si="171"/>
        <v>3</v>
      </c>
      <c r="G183" s="6">
        <v>3</v>
      </c>
      <c r="H183" s="6"/>
      <c r="I183" s="6"/>
      <c r="J183" s="6"/>
      <c r="K183" s="6"/>
      <c r="L183" s="6"/>
      <c r="M183" s="121"/>
      <c r="N183" s="6">
        <f t="shared" si="166"/>
        <v>3</v>
      </c>
      <c r="O183" s="6">
        <v>3</v>
      </c>
      <c r="P183" s="6"/>
      <c r="Q183" s="6">
        <f t="shared" si="167"/>
        <v>0</v>
      </c>
      <c r="R183" s="6">
        <f t="shared" si="168"/>
        <v>0</v>
      </c>
      <c r="S183" s="6">
        <f t="shared" si="169"/>
        <v>0</v>
      </c>
      <c r="T183" s="83"/>
      <c r="U183" s="119"/>
    </row>
    <row r="184" spans="1:21" ht="30" x14ac:dyDescent="0.25">
      <c r="A184" s="69">
        <v>1</v>
      </c>
      <c r="B184" s="68" t="s">
        <v>242</v>
      </c>
      <c r="C184" s="6">
        <f t="shared" si="170"/>
        <v>16</v>
      </c>
      <c r="D184" s="6">
        <v>11</v>
      </c>
      <c r="E184" s="6">
        <v>5</v>
      </c>
      <c r="F184" s="6">
        <f t="shared" si="171"/>
        <v>16</v>
      </c>
      <c r="G184" s="6">
        <v>2</v>
      </c>
      <c r="H184" s="6">
        <v>2</v>
      </c>
      <c r="I184" s="6">
        <v>7</v>
      </c>
      <c r="J184" s="6">
        <v>5</v>
      </c>
      <c r="K184" s="6"/>
      <c r="L184" s="6"/>
      <c r="M184" s="121"/>
      <c r="N184" s="6">
        <f t="shared" si="166"/>
        <v>16</v>
      </c>
      <c r="O184" s="6">
        <v>11</v>
      </c>
      <c r="P184" s="6">
        <v>5</v>
      </c>
      <c r="Q184" s="6">
        <f t="shared" si="167"/>
        <v>0</v>
      </c>
      <c r="R184" s="6">
        <f t="shared" si="168"/>
        <v>0</v>
      </c>
      <c r="S184" s="6">
        <f t="shared" si="169"/>
        <v>0</v>
      </c>
      <c r="T184" s="83"/>
      <c r="U184" s="119"/>
    </row>
    <row r="185" spans="1:21" x14ac:dyDescent="0.25">
      <c r="A185" s="69">
        <v>2</v>
      </c>
      <c r="B185" s="68" t="s">
        <v>87</v>
      </c>
      <c r="C185" s="6">
        <f t="shared" si="170"/>
        <v>7</v>
      </c>
      <c r="D185" s="6">
        <v>7</v>
      </c>
      <c r="E185" s="6"/>
      <c r="F185" s="6">
        <f t="shared" si="171"/>
        <v>6</v>
      </c>
      <c r="G185" s="6">
        <v>1</v>
      </c>
      <c r="H185" s="6"/>
      <c r="I185" s="6">
        <v>5</v>
      </c>
      <c r="J185" s="6"/>
      <c r="K185" s="6"/>
      <c r="L185" s="6"/>
      <c r="M185" s="121"/>
      <c r="N185" s="6">
        <f t="shared" si="166"/>
        <v>7</v>
      </c>
      <c r="O185" s="6">
        <v>7</v>
      </c>
      <c r="P185" s="6"/>
      <c r="Q185" s="6">
        <f t="shared" si="167"/>
        <v>0</v>
      </c>
      <c r="R185" s="6">
        <f t="shared" si="168"/>
        <v>0</v>
      </c>
      <c r="S185" s="6">
        <f t="shared" si="169"/>
        <v>0</v>
      </c>
      <c r="T185" s="83"/>
      <c r="U185" s="119"/>
    </row>
    <row r="186" spans="1:21" x14ac:dyDescent="0.25">
      <c r="A186" s="69">
        <v>3</v>
      </c>
      <c r="B186" s="68" t="s">
        <v>88</v>
      </c>
      <c r="C186" s="6">
        <f t="shared" si="170"/>
        <v>3</v>
      </c>
      <c r="D186" s="6">
        <v>3</v>
      </c>
      <c r="E186" s="6"/>
      <c r="F186" s="6">
        <f t="shared" si="171"/>
        <v>3</v>
      </c>
      <c r="G186" s="6">
        <v>1</v>
      </c>
      <c r="H186" s="6"/>
      <c r="I186" s="6">
        <v>2</v>
      </c>
      <c r="J186" s="6"/>
      <c r="K186" s="6"/>
      <c r="L186" s="6"/>
      <c r="M186" s="121"/>
      <c r="N186" s="6">
        <f t="shared" si="166"/>
        <v>3</v>
      </c>
      <c r="O186" s="6">
        <v>3</v>
      </c>
      <c r="P186" s="6"/>
      <c r="Q186" s="6">
        <f t="shared" si="167"/>
        <v>0</v>
      </c>
      <c r="R186" s="6">
        <f t="shared" si="168"/>
        <v>0</v>
      </c>
      <c r="S186" s="6">
        <f t="shared" si="169"/>
        <v>0</v>
      </c>
      <c r="T186" s="83"/>
      <c r="U186" s="119"/>
    </row>
    <row r="187" spans="1:21" x14ac:dyDescent="0.25">
      <c r="A187" s="69">
        <v>4</v>
      </c>
      <c r="B187" s="68" t="s">
        <v>91</v>
      </c>
      <c r="C187" s="6">
        <f t="shared" si="170"/>
        <v>4</v>
      </c>
      <c r="D187" s="6">
        <v>4</v>
      </c>
      <c r="E187" s="6"/>
      <c r="F187" s="6">
        <f t="shared" si="171"/>
        <v>3</v>
      </c>
      <c r="G187" s="6">
        <v>1</v>
      </c>
      <c r="H187" s="6"/>
      <c r="I187" s="6">
        <v>2</v>
      </c>
      <c r="J187" s="6"/>
      <c r="K187" s="6"/>
      <c r="L187" s="6"/>
      <c r="M187" s="121"/>
      <c r="N187" s="6">
        <f t="shared" si="166"/>
        <v>4</v>
      </c>
      <c r="O187" s="6">
        <v>4</v>
      </c>
      <c r="P187" s="6"/>
      <c r="Q187" s="6">
        <f t="shared" si="167"/>
        <v>0</v>
      </c>
      <c r="R187" s="6">
        <f t="shared" si="168"/>
        <v>0</v>
      </c>
      <c r="S187" s="6">
        <f t="shared" si="169"/>
        <v>0</v>
      </c>
      <c r="T187" s="83"/>
      <c r="U187" s="119"/>
    </row>
    <row r="188" spans="1:21" x14ac:dyDescent="0.25">
      <c r="A188" s="69">
        <v>5</v>
      </c>
      <c r="B188" s="68" t="s">
        <v>97</v>
      </c>
      <c r="C188" s="6">
        <f t="shared" si="170"/>
        <v>10</v>
      </c>
      <c r="D188" s="6">
        <v>10</v>
      </c>
      <c r="E188" s="6"/>
      <c r="F188" s="6">
        <f t="shared" si="171"/>
        <v>9</v>
      </c>
      <c r="G188" s="6">
        <v>1</v>
      </c>
      <c r="H188" s="6">
        <v>2</v>
      </c>
      <c r="I188" s="6">
        <v>6</v>
      </c>
      <c r="J188" s="6"/>
      <c r="K188" s="6"/>
      <c r="L188" s="6"/>
      <c r="M188" s="121"/>
      <c r="N188" s="6">
        <f t="shared" si="166"/>
        <v>10</v>
      </c>
      <c r="O188" s="6">
        <v>10</v>
      </c>
      <c r="P188" s="6"/>
      <c r="Q188" s="6">
        <f t="shared" si="167"/>
        <v>0</v>
      </c>
      <c r="R188" s="6">
        <f t="shared" si="168"/>
        <v>0</v>
      </c>
      <c r="S188" s="6">
        <f t="shared" si="169"/>
        <v>0</v>
      </c>
      <c r="T188" s="83"/>
      <c r="U188" s="119"/>
    </row>
    <row r="189" spans="1:21" ht="30" x14ac:dyDescent="0.25">
      <c r="A189" s="32">
        <v>6</v>
      </c>
      <c r="B189" s="68" t="s">
        <v>96</v>
      </c>
      <c r="C189" s="6">
        <f t="shared" si="170"/>
        <v>7</v>
      </c>
      <c r="D189" s="6">
        <v>7</v>
      </c>
      <c r="E189" s="6"/>
      <c r="F189" s="6">
        <f t="shared" si="171"/>
        <v>7</v>
      </c>
      <c r="G189" s="6">
        <v>1</v>
      </c>
      <c r="H189" s="6">
        <v>1</v>
      </c>
      <c r="I189" s="6">
        <v>5</v>
      </c>
      <c r="J189" s="6"/>
      <c r="K189" s="6"/>
      <c r="L189" s="6"/>
      <c r="M189" s="121"/>
      <c r="N189" s="6">
        <f t="shared" si="166"/>
        <v>7</v>
      </c>
      <c r="O189" s="6">
        <v>7</v>
      </c>
      <c r="P189" s="6"/>
      <c r="Q189" s="6">
        <f t="shared" si="167"/>
        <v>0</v>
      </c>
      <c r="R189" s="6">
        <f t="shared" si="168"/>
        <v>0</v>
      </c>
      <c r="S189" s="6">
        <f t="shared" si="169"/>
        <v>0</v>
      </c>
      <c r="T189" s="83"/>
      <c r="U189" s="119"/>
    </row>
    <row r="190" spans="1:21" ht="30" x14ac:dyDescent="0.25">
      <c r="A190" s="69">
        <v>7</v>
      </c>
      <c r="B190" s="68" t="s">
        <v>92</v>
      </c>
      <c r="C190" s="6">
        <f t="shared" si="170"/>
        <v>5</v>
      </c>
      <c r="D190" s="6">
        <v>5</v>
      </c>
      <c r="E190" s="6"/>
      <c r="F190" s="6">
        <f t="shared" si="171"/>
        <v>5</v>
      </c>
      <c r="G190" s="6">
        <v>1</v>
      </c>
      <c r="H190" s="6">
        <v>1</v>
      </c>
      <c r="I190" s="6">
        <v>3</v>
      </c>
      <c r="J190" s="6"/>
      <c r="K190" s="6"/>
      <c r="L190" s="6"/>
      <c r="M190" s="121"/>
      <c r="N190" s="6">
        <f t="shared" si="166"/>
        <v>5</v>
      </c>
      <c r="O190" s="6">
        <v>5</v>
      </c>
      <c r="P190" s="6"/>
      <c r="Q190" s="6">
        <f t="shared" si="167"/>
        <v>0</v>
      </c>
      <c r="R190" s="6">
        <f t="shared" si="168"/>
        <v>0</v>
      </c>
      <c r="S190" s="6">
        <f t="shared" si="169"/>
        <v>0</v>
      </c>
      <c r="T190" s="83"/>
      <c r="U190" s="119"/>
    </row>
    <row r="191" spans="1:21" x14ac:dyDescent="0.25">
      <c r="A191" s="32">
        <v>8</v>
      </c>
      <c r="B191" s="68" t="s">
        <v>243</v>
      </c>
      <c r="C191" s="6">
        <f t="shared" si="170"/>
        <v>4</v>
      </c>
      <c r="D191" s="6">
        <v>4</v>
      </c>
      <c r="E191" s="6"/>
      <c r="F191" s="6">
        <f t="shared" si="171"/>
        <v>4</v>
      </c>
      <c r="G191" s="6">
        <v>1</v>
      </c>
      <c r="H191" s="6">
        <v>1</v>
      </c>
      <c r="I191" s="6">
        <v>2</v>
      </c>
      <c r="J191" s="6"/>
      <c r="K191" s="6"/>
      <c r="L191" s="6"/>
      <c r="M191" s="121"/>
      <c r="N191" s="6">
        <f t="shared" si="166"/>
        <v>4</v>
      </c>
      <c r="O191" s="6">
        <v>4</v>
      </c>
      <c r="P191" s="6"/>
      <c r="Q191" s="6">
        <f t="shared" si="167"/>
        <v>0</v>
      </c>
      <c r="R191" s="6">
        <f t="shared" si="168"/>
        <v>0</v>
      </c>
      <c r="S191" s="6">
        <f t="shared" si="169"/>
        <v>0</v>
      </c>
      <c r="T191" s="83"/>
      <c r="U191" s="119"/>
    </row>
    <row r="192" spans="1:21" x14ac:dyDescent="0.25">
      <c r="A192" s="32">
        <v>9</v>
      </c>
      <c r="B192" s="68" t="s">
        <v>89</v>
      </c>
      <c r="C192" s="6">
        <f t="shared" si="170"/>
        <v>3</v>
      </c>
      <c r="D192" s="6">
        <v>3</v>
      </c>
      <c r="E192" s="6"/>
      <c r="F192" s="6">
        <f t="shared" si="171"/>
        <v>3</v>
      </c>
      <c r="G192" s="6">
        <v>1</v>
      </c>
      <c r="H192" s="6"/>
      <c r="I192" s="6">
        <v>2</v>
      </c>
      <c r="J192" s="6"/>
      <c r="K192" s="6"/>
      <c r="L192" s="6"/>
      <c r="M192" s="121"/>
      <c r="N192" s="6">
        <f t="shared" si="166"/>
        <v>3</v>
      </c>
      <c r="O192" s="6">
        <v>3</v>
      </c>
      <c r="P192" s="6"/>
      <c r="Q192" s="6">
        <f t="shared" si="167"/>
        <v>0</v>
      </c>
      <c r="R192" s="6">
        <f t="shared" si="168"/>
        <v>0</v>
      </c>
      <c r="S192" s="6">
        <f t="shared" si="169"/>
        <v>0</v>
      </c>
      <c r="T192" s="83"/>
      <c r="U192" s="119"/>
    </row>
    <row r="193" spans="1:21" x14ac:dyDescent="0.25">
      <c r="A193" s="32">
        <v>10</v>
      </c>
      <c r="B193" s="68" t="s">
        <v>244</v>
      </c>
      <c r="C193" s="6">
        <f t="shared" si="170"/>
        <v>8</v>
      </c>
      <c r="D193" s="6">
        <v>8</v>
      </c>
      <c r="E193" s="6"/>
      <c r="F193" s="6">
        <f t="shared" si="171"/>
        <v>8</v>
      </c>
      <c r="G193" s="6">
        <v>1</v>
      </c>
      <c r="H193" s="6">
        <v>1</v>
      </c>
      <c r="I193" s="6">
        <v>6</v>
      </c>
      <c r="J193" s="6"/>
      <c r="K193" s="6"/>
      <c r="L193" s="6"/>
      <c r="M193" s="121"/>
      <c r="N193" s="6">
        <f t="shared" si="166"/>
        <v>8</v>
      </c>
      <c r="O193" s="6">
        <v>8</v>
      </c>
      <c r="P193" s="6"/>
      <c r="Q193" s="6">
        <f t="shared" si="167"/>
        <v>0</v>
      </c>
      <c r="R193" s="6">
        <f t="shared" si="168"/>
        <v>0</v>
      </c>
      <c r="S193" s="6">
        <f t="shared" si="169"/>
        <v>0</v>
      </c>
      <c r="T193" s="83"/>
      <c r="U193" s="119"/>
    </row>
    <row r="194" spans="1:21" x14ac:dyDescent="0.25">
      <c r="A194" s="32">
        <v>11</v>
      </c>
      <c r="B194" s="68" t="s">
        <v>94</v>
      </c>
      <c r="C194" s="6">
        <f t="shared" si="170"/>
        <v>8</v>
      </c>
      <c r="D194" s="6">
        <v>8</v>
      </c>
      <c r="E194" s="6"/>
      <c r="F194" s="6">
        <f t="shared" si="171"/>
        <v>7</v>
      </c>
      <c r="G194" s="6">
        <v>1</v>
      </c>
      <c r="H194" s="6">
        <v>2</v>
      </c>
      <c r="I194" s="6">
        <v>4</v>
      </c>
      <c r="J194" s="6"/>
      <c r="K194" s="6"/>
      <c r="L194" s="6"/>
      <c r="M194" s="121"/>
      <c r="N194" s="6">
        <f t="shared" si="166"/>
        <v>7</v>
      </c>
      <c r="O194" s="6">
        <v>7</v>
      </c>
      <c r="P194" s="6"/>
      <c r="Q194" s="6">
        <f t="shared" si="167"/>
        <v>-1</v>
      </c>
      <c r="R194" s="6">
        <f t="shared" si="168"/>
        <v>-1</v>
      </c>
      <c r="S194" s="6">
        <f t="shared" si="169"/>
        <v>0</v>
      </c>
      <c r="T194" s="83"/>
      <c r="U194" s="119"/>
    </row>
    <row r="195" spans="1:21" x14ac:dyDescent="0.25">
      <c r="A195" s="32">
        <v>12</v>
      </c>
      <c r="B195" s="68" t="s">
        <v>95</v>
      </c>
      <c r="C195" s="6">
        <f t="shared" si="170"/>
        <v>9</v>
      </c>
      <c r="D195" s="6">
        <v>9</v>
      </c>
      <c r="E195" s="6"/>
      <c r="F195" s="6">
        <f t="shared" si="171"/>
        <v>7</v>
      </c>
      <c r="G195" s="6">
        <v>1</v>
      </c>
      <c r="H195" s="6">
        <v>2</v>
      </c>
      <c r="I195" s="6">
        <v>4</v>
      </c>
      <c r="J195" s="6"/>
      <c r="K195" s="6"/>
      <c r="L195" s="6"/>
      <c r="M195" s="121"/>
      <c r="N195" s="6">
        <f t="shared" si="166"/>
        <v>9</v>
      </c>
      <c r="O195" s="6">
        <v>9</v>
      </c>
      <c r="P195" s="6"/>
      <c r="Q195" s="6">
        <f t="shared" si="167"/>
        <v>0</v>
      </c>
      <c r="R195" s="6">
        <f t="shared" si="168"/>
        <v>0</v>
      </c>
      <c r="S195" s="6">
        <f t="shared" si="169"/>
        <v>0</v>
      </c>
      <c r="T195" s="83"/>
      <c r="U195" s="119"/>
    </row>
    <row r="196" spans="1:21" s="34" customFormat="1" ht="16.5" customHeight="1" x14ac:dyDescent="0.25">
      <c r="A196" s="32">
        <v>13</v>
      </c>
      <c r="B196" s="68" t="s">
        <v>98</v>
      </c>
      <c r="C196" s="6">
        <f t="shared" si="170"/>
        <v>5</v>
      </c>
      <c r="D196" s="6">
        <v>5</v>
      </c>
      <c r="E196" s="6"/>
      <c r="F196" s="6">
        <f t="shared" si="171"/>
        <v>5</v>
      </c>
      <c r="G196" s="6">
        <v>1</v>
      </c>
      <c r="H196" s="6">
        <v>1</v>
      </c>
      <c r="I196" s="6">
        <v>3</v>
      </c>
      <c r="J196" s="6"/>
      <c r="K196" s="6"/>
      <c r="L196" s="6"/>
      <c r="M196" s="121"/>
      <c r="N196" s="6">
        <f t="shared" si="166"/>
        <v>5</v>
      </c>
      <c r="O196" s="6">
        <v>5</v>
      </c>
      <c r="P196" s="6"/>
      <c r="Q196" s="6">
        <f t="shared" si="167"/>
        <v>0</v>
      </c>
      <c r="R196" s="6">
        <f t="shared" si="168"/>
        <v>0</v>
      </c>
      <c r="S196" s="6">
        <f t="shared" si="169"/>
        <v>0</v>
      </c>
      <c r="T196" s="85"/>
      <c r="U196" s="119"/>
    </row>
    <row r="197" spans="1:21" s="34" customFormat="1" ht="18" customHeight="1" x14ac:dyDescent="0.25">
      <c r="A197" s="60" t="s">
        <v>13</v>
      </c>
      <c r="B197" s="67" t="s">
        <v>251</v>
      </c>
      <c r="C197" s="122">
        <f>SUM(C198:C213)</f>
        <v>88</v>
      </c>
      <c r="D197" s="122">
        <f t="shared" ref="D197:S197" si="172">SUM(D198:D213)</f>
        <v>82</v>
      </c>
      <c r="E197" s="122">
        <f t="shared" si="172"/>
        <v>6</v>
      </c>
      <c r="F197" s="122">
        <f t="shared" si="172"/>
        <v>77</v>
      </c>
      <c r="G197" s="122">
        <f>SUM(G198:G213)</f>
        <v>11</v>
      </c>
      <c r="H197" s="122">
        <f t="shared" si="172"/>
        <v>15</v>
      </c>
      <c r="I197" s="122">
        <f t="shared" si="172"/>
        <v>46</v>
      </c>
      <c r="J197" s="122">
        <f t="shared" si="172"/>
        <v>5</v>
      </c>
      <c r="K197" s="122">
        <v>2</v>
      </c>
      <c r="L197" s="122">
        <v>1</v>
      </c>
      <c r="M197" s="122">
        <f t="shared" si="172"/>
        <v>0</v>
      </c>
      <c r="N197" s="122">
        <f t="shared" si="172"/>
        <v>88</v>
      </c>
      <c r="O197" s="122">
        <f t="shared" si="172"/>
        <v>82</v>
      </c>
      <c r="P197" s="122">
        <f t="shared" si="172"/>
        <v>6</v>
      </c>
      <c r="Q197" s="122">
        <f t="shared" si="172"/>
        <v>0</v>
      </c>
      <c r="R197" s="122">
        <f t="shared" si="172"/>
        <v>0</v>
      </c>
      <c r="S197" s="122">
        <f t="shared" si="172"/>
        <v>0</v>
      </c>
      <c r="T197" s="85"/>
      <c r="U197" s="119"/>
    </row>
    <row r="198" spans="1:21" s="34" customFormat="1" ht="18" customHeight="1" x14ac:dyDescent="0.25">
      <c r="A198" s="60"/>
      <c r="B198" s="68" t="s">
        <v>245</v>
      </c>
      <c r="C198" s="127">
        <f t="shared" ref="C198:C200" si="173">D198+E198</f>
        <v>3</v>
      </c>
      <c r="D198" s="46">
        <v>3</v>
      </c>
      <c r="E198" s="46"/>
      <c r="F198" s="71">
        <f>G198+H198+I198+J198</f>
        <v>2</v>
      </c>
      <c r="G198" s="46">
        <v>1</v>
      </c>
      <c r="H198" s="46">
        <v>1</v>
      </c>
      <c r="I198" s="46"/>
      <c r="J198" s="46"/>
      <c r="K198" s="46"/>
      <c r="L198" s="46"/>
      <c r="M198" s="149"/>
      <c r="N198" s="71">
        <f t="shared" ref="N198:N200" si="174">O198+P198</f>
        <v>3</v>
      </c>
      <c r="O198" s="46">
        <v>3</v>
      </c>
      <c r="P198" s="46"/>
      <c r="Q198" s="46"/>
      <c r="R198" s="46"/>
      <c r="S198" s="46"/>
      <c r="T198" s="85" t="s">
        <v>286</v>
      </c>
      <c r="U198" s="119"/>
    </row>
    <row r="199" spans="1:21" s="34" customFormat="1" ht="18" customHeight="1" x14ac:dyDescent="0.25">
      <c r="A199" s="60"/>
      <c r="B199" s="68" t="s">
        <v>246</v>
      </c>
      <c r="C199" s="127">
        <f t="shared" si="173"/>
        <v>1</v>
      </c>
      <c r="D199" s="46">
        <v>1</v>
      </c>
      <c r="E199" s="46"/>
      <c r="F199" s="71">
        <f t="shared" ref="F199:F213" si="175">G199+H199+I199+J199</f>
        <v>1</v>
      </c>
      <c r="G199" s="46"/>
      <c r="H199" s="46">
        <v>1</v>
      </c>
      <c r="I199" s="46"/>
      <c r="J199" s="46"/>
      <c r="K199" s="46"/>
      <c r="L199" s="46"/>
      <c r="M199" s="149"/>
      <c r="N199" s="71">
        <f t="shared" si="174"/>
        <v>1</v>
      </c>
      <c r="O199" s="46">
        <v>1</v>
      </c>
      <c r="P199" s="46"/>
      <c r="Q199" s="46"/>
      <c r="R199" s="46"/>
      <c r="S199" s="46"/>
      <c r="T199" s="85"/>
      <c r="U199" s="119"/>
    </row>
    <row r="200" spans="1:21" s="34" customFormat="1" ht="18" customHeight="1" x14ac:dyDescent="0.25">
      <c r="A200" s="60"/>
      <c r="B200" s="68" t="s">
        <v>247</v>
      </c>
      <c r="C200" s="127">
        <f t="shared" si="173"/>
        <v>3</v>
      </c>
      <c r="D200" s="46">
        <v>3</v>
      </c>
      <c r="E200" s="46"/>
      <c r="F200" s="71">
        <f t="shared" si="175"/>
        <v>3</v>
      </c>
      <c r="G200" s="46"/>
      <c r="H200" s="46">
        <v>3</v>
      </c>
      <c r="I200" s="46"/>
      <c r="J200" s="46"/>
      <c r="K200" s="46"/>
      <c r="L200" s="46"/>
      <c r="M200" s="149"/>
      <c r="N200" s="71">
        <f t="shared" si="174"/>
        <v>3</v>
      </c>
      <c r="O200" s="46">
        <v>3</v>
      </c>
      <c r="P200" s="46"/>
      <c r="Q200" s="46"/>
      <c r="R200" s="46"/>
      <c r="S200" s="46"/>
      <c r="T200" s="85"/>
      <c r="U200" s="119"/>
    </row>
    <row r="201" spans="1:21" s="34" customFormat="1" ht="29.45" customHeight="1" x14ac:dyDescent="0.25">
      <c r="A201" s="6">
        <v>1</v>
      </c>
      <c r="B201" s="70" t="s">
        <v>86</v>
      </c>
      <c r="C201" s="127">
        <f>D201+E201</f>
        <v>19</v>
      </c>
      <c r="D201" s="127">
        <v>13</v>
      </c>
      <c r="E201" s="127">
        <v>6</v>
      </c>
      <c r="F201" s="71">
        <f t="shared" si="175"/>
        <v>16</v>
      </c>
      <c r="G201" s="6">
        <v>1</v>
      </c>
      <c r="H201" s="6">
        <v>1</v>
      </c>
      <c r="I201" s="6">
        <v>9</v>
      </c>
      <c r="J201" s="6">
        <v>5</v>
      </c>
      <c r="K201" s="6"/>
      <c r="L201" s="6"/>
      <c r="M201" s="121"/>
      <c r="N201" s="71">
        <f>O201+P201</f>
        <v>19</v>
      </c>
      <c r="O201" s="127">
        <f t="shared" ref="O201:O213" si="176">D201</f>
        <v>13</v>
      </c>
      <c r="P201" s="127">
        <v>6</v>
      </c>
      <c r="Q201" s="6">
        <f t="shared" ref="Q201:Q213" si="177">R201+S201</f>
        <v>0</v>
      </c>
      <c r="R201" s="6">
        <f t="shared" ref="R201:R213" si="178">O201-D201</f>
        <v>0</v>
      </c>
      <c r="S201" s="6">
        <f t="shared" ref="S201:S213" si="179">P201-E201</f>
        <v>0</v>
      </c>
      <c r="T201" s="85"/>
      <c r="U201" s="119"/>
    </row>
    <row r="202" spans="1:21" s="34" customFormat="1" ht="18" customHeight="1" x14ac:dyDescent="0.25">
      <c r="A202" s="6">
        <v>2</v>
      </c>
      <c r="B202" s="70" t="s">
        <v>87</v>
      </c>
      <c r="C202" s="127">
        <f>D202+E202</f>
        <v>6</v>
      </c>
      <c r="D202" s="127">
        <v>6</v>
      </c>
      <c r="E202" s="5"/>
      <c r="F202" s="71">
        <f t="shared" si="175"/>
        <v>5</v>
      </c>
      <c r="G202" s="6">
        <v>0</v>
      </c>
      <c r="H202" s="6">
        <v>1</v>
      </c>
      <c r="I202" s="6">
        <v>4</v>
      </c>
      <c r="J202" s="5"/>
      <c r="K202" s="5"/>
      <c r="L202" s="5"/>
      <c r="M202" s="140"/>
      <c r="N202" s="71">
        <f t="shared" ref="N202:N213" si="180">O202+P202</f>
        <v>6</v>
      </c>
      <c r="O202" s="127">
        <f t="shared" si="176"/>
        <v>6</v>
      </c>
      <c r="P202" s="5"/>
      <c r="Q202" s="6">
        <f t="shared" si="177"/>
        <v>0</v>
      </c>
      <c r="R202" s="6">
        <f t="shared" si="178"/>
        <v>0</v>
      </c>
      <c r="S202" s="6">
        <f t="shared" si="179"/>
        <v>0</v>
      </c>
      <c r="T202" s="85"/>
      <c r="U202" s="119"/>
    </row>
    <row r="203" spans="1:21" s="34" customFormat="1" ht="18" customHeight="1" x14ac:dyDescent="0.25">
      <c r="A203" s="6">
        <v>3</v>
      </c>
      <c r="B203" s="70" t="s">
        <v>91</v>
      </c>
      <c r="C203" s="127">
        <f t="shared" ref="C203:C213" si="181">D203+E203</f>
        <v>4</v>
      </c>
      <c r="D203" s="127">
        <v>4</v>
      </c>
      <c r="E203" s="5"/>
      <c r="F203" s="71">
        <f t="shared" si="175"/>
        <v>3</v>
      </c>
      <c r="G203" s="6">
        <v>1</v>
      </c>
      <c r="H203" s="6">
        <v>0</v>
      </c>
      <c r="I203" s="6">
        <v>2</v>
      </c>
      <c r="J203" s="5"/>
      <c r="K203" s="5"/>
      <c r="L203" s="5"/>
      <c r="M203" s="140"/>
      <c r="N203" s="71">
        <f t="shared" si="180"/>
        <v>4</v>
      </c>
      <c r="O203" s="127">
        <f t="shared" si="176"/>
        <v>4</v>
      </c>
      <c r="P203" s="5"/>
      <c r="Q203" s="6">
        <f t="shared" si="177"/>
        <v>0</v>
      </c>
      <c r="R203" s="6">
        <f t="shared" si="178"/>
        <v>0</v>
      </c>
      <c r="S203" s="6">
        <f t="shared" si="179"/>
        <v>0</v>
      </c>
      <c r="T203" s="85"/>
      <c r="U203" s="119"/>
    </row>
    <row r="204" spans="1:21" s="34" customFormat="1" ht="18" customHeight="1" x14ac:dyDescent="0.25">
      <c r="A204" s="6">
        <v>4</v>
      </c>
      <c r="B204" s="70" t="s">
        <v>248</v>
      </c>
      <c r="C204" s="127">
        <f t="shared" si="181"/>
        <v>8</v>
      </c>
      <c r="D204" s="127">
        <v>8</v>
      </c>
      <c r="E204" s="5"/>
      <c r="F204" s="71">
        <f t="shared" si="175"/>
        <v>8</v>
      </c>
      <c r="G204" s="6">
        <v>1</v>
      </c>
      <c r="H204" s="6">
        <v>2</v>
      </c>
      <c r="I204" s="6">
        <v>5</v>
      </c>
      <c r="J204" s="5"/>
      <c r="K204" s="5"/>
      <c r="L204" s="5"/>
      <c r="M204" s="140"/>
      <c r="N204" s="71">
        <f t="shared" si="180"/>
        <v>8</v>
      </c>
      <c r="O204" s="127">
        <f t="shared" si="176"/>
        <v>8</v>
      </c>
      <c r="P204" s="5"/>
      <c r="Q204" s="6">
        <f t="shared" si="177"/>
        <v>0</v>
      </c>
      <c r="R204" s="6">
        <f t="shared" si="178"/>
        <v>0</v>
      </c>
      <c r="S204" s="6">
        <f t="shared" si="179"/>
        <v>0</v>
      </c>
      <c r="T204" s="85"/>
      <c r="U204" s="119"/>
    </row>
    <row r="205" spans="1:21" s="34" customFormat="1" ht="31.5" customHeight="1" x14ac:dyDescent="0.25">
      <c r="A205" s="6">
        <v>5</v>
      </c>
      <c r="B205" s="70" t="s">
        <v>96</v>
      </c>
      <c r="C205" s="127">
        <f t="shared" si="181"/>
        <v>6</v>
      </c>
      <c r="D205" s="127">
        <v>6</v>
      </c>
      <c r="E205" s="5"/>
      <c r="F205" s="71">
        <f t="shared" si="175"/>
        <v>5</v>
      </c>
      <c r="G205" s="6">
        <v>0</v>
      </c>
      <c r="H205" s="6">
        <v>2</v>
      </c>
      <c r="I205" s="6">
        <v>3</v>
      </c>
      <c r="J205" s="5"/>
      <c r="K205" s="5"/>
      <c r="L205" s="5"/>
      <c r="M205" s="140"/>
      <c r="N205" s="71">
        <f t="shared" si="180"/>
        <v>6</v>
      </c>
      <c r="O205" s="127">
        <f t="shared" si="176"/>
        <v>6</v>
      </c>
      <c r="P205" s="5"/>
      <c r="Q205" s="6">
        <f t="shared" si="177"/>
        <v>0</v>
      </c>
      <c r="R205" s="6">
        <f t="shared" si="178"/>
        <v>0</v>
      </c>
      <c r="S205" s="6">
        <f t="shared" si="179"/>
        <v>0</v>
      </c>
      <c r="T205" s="85"/>
      <c r="U205" s="119"/>
    </row>
    <row r="206" spans="1:21" s="34" customFormat="1" ht="31.5" x14ac:dyDescent="0.25">
      <c r="A206" s="6">
        <v>6</v>
      </c>
      <c r="B206" s="70" t="s">
        <v>249</v>
      </c>
      <c r="C206" s="127">
        <f t="shared" si="181"/>
        <v>6</v>
      </c>
      <c r="D206" s="127">
        <v>6</v>
      </c>
      <c r="E206" s="5"/>
      <c r="F206" s="71">
        <f t="shared" si="175"/>
        <v>5</v>
      </c>
      <c r="G206" s="6">
        <v>1</v>
      </c>
      <c r="H206" s="6">
        <v>1</v>
      </c>
      <c r="I206" s="6">
        <v>3</v>
      </c>
      <c r="J206" s="5"/>
      <c r="K206" s="5"/>
      <c r="L206" s="5"/>
      <c r="M206" s="140"/>
      <c r="N206" s="71">
        <f t="shared" si="180"/>
        <v>6</v>
      </c>
      <c r="O206" s="127">
        <f t="shared" si="176"/>
        <v>6</v>
      </c>
      <c r="P206" s="5"/>
      <c r="Q206" s="6">
        <f t="shared" si="177"/>
        <v>0</v>
      </c>
      <c r="R206" s="6">
        <f t="shared" si="178"/>
        <v>0</v>
      </c>
      <c r="S206" s="6">
        <f t="shared" si="179"/>
        <v>0</v>
      </c>
      <c r="T206" s="85"/>
      <c r="U206" s="119"/>
    </row>
    <row r="207" spans="1:21" s="34" customFormat="1" ht="31.5" x14ac:dyDescent="0.25">
      <c r="A207" s="6">
        <v>7</v>
      </c>
      <c r="B207" s="70" t="s">
        <v>250</v>
      </c>
      <c r="C207" s="127">
        <f t="shared" si="181"/>
        <v>4</v>
      </c>
      <c r="D207" s="127">
        <v>4</v>
      </c>
      <c r="E207" s="5"/>
      <c r="F207" s="71">
        <f t="shared" si="175"/>
        <v>4</v>
      </c>
      <c r="G207" s="6">
        <v>1</v>
      </c>
      <c r="H207" s="6">
        <v>0</v>
      </c>
      <c r="I207" s="6">
        <v>3</v>
      </c>
      <c r="J207" s="5"/>
      <c r="K207" s="5"/>
      <c r="L207" s="5"/>
      <c r="M207" s="140"/>
      <c r="N207" s="71">
        <f t="shared" si="180"/>
        <v>4</v>
      </c>
      <c r="O207" s="127">
        <f t="shared" si="176"/>
        <v>4</v>
      </c>
      <c r="P207" s="5"/>
      <c r="Q207" s="6">
        <f t="shared" si="177"/>
        <v>0</v>
      </c>
      <c r="R207" s="6">
        <f t="shared" si="178"/>
        <v>0</v>
      </c>
      <c r="S207" s="6">
        <f t="shared" si="179"/>
        <v>0</v>
      </c>
      <c r="T207" s="85"/>
      <c r="U207" s="119"/>
    </row>
    <row r="208" spans="1:21" s="35" customFormat="1" ht="20.25" customHeight="1" x14ac:dyDescent="0.2">
      <c r="A208" s="6">
        <v>8</v>
      </c>
      <c r="B208" s="70" t="s">
        <v>88</v>
      </c>
      <c r="C208" s="127">
        <f t="shared" si="181"/>
        <v>3</v>
      </c>
      <c r="D208" s="127">
        <v>3</v>
      </c>
      <c r="E208" s="5"/>
      <c r="F208" s="71">
        <f t="shared" si="175"/>
        <v>2</v>
      </c>
      <c r="G208" s="6">
        <v>1</v>
      </c>
      <c r="H208" s="6">
        <v>0</v>
      </c>
      <c r="I208" s="6">
        <v>1</v>
      </c>
      <c r="J208" s="5"/>
      <c r="K208" s="5"/>
      <c r="L208" s="5"/>
      <c r="M208" s="140"/>
      <c r="N208" s="71">
        <f t="shared" si="180"/>
        <v>3</v>
      </c>
      <c r="O208" s="127">
        <f t="shared" si="176"/>
        <v>3</v>
      </c>
      <c r="P208" s="5"/>
      <c r="Q208" s="6">
        <f t="shared" si="177"/>
        <v>0</v>
      </c>
      <c r="R208" s="6">
        <f t="shared" si="178"/>
        <v>0</v>
      </c>
      <c r="S208" s="6">
        <f t="shared" si="179"/>
        <v>0</v>
      </c>
      <c r="T208" s="32"/>
      <c r="U208" s="119"/>
    </row>
    <row r="209" spans="1:21" s="34" customFormat="1" ht="31.5" x14ac:dyDescent="0.25">
      <c r="A209" s="6">
        <v>9</v>
      </c>
      <c r="B209" s="70" t="s">
        <v>92</v>
      </c>
      <c r="C209" s="127">
        <f t="shared" si="181"/>
        <v>8</v>
      </c>
      <c r="D209" s="127">
        <v>8</v>
      </c>
      <c r="E209" s="5"/>
      <c r="F209" s="71">
        <f t="shared" si="175"/>
        <v>8</v>
      </c>
      <c r="G209" s="6">
        <v>1</v>
      </c>
      <c r="H209" s="6">
        <v>1</v>
      </c>
      <c r="I209" s="6">
        <v>6</v>
      </c>
      <c r="J209" s="5"/>
      <c r="K209" s="5"/>
      <c r="L209" s="5"/>
      <c r="M209" s="140"/>
      <c r="N209" s="71">
        <f t="shared" si="180"/>
        <v>8</v>
      </c>
      <c r="O209" s="127">
        <f t="shared" si="176"/>
        <v>8</v>
      </c>
      <c r="P209" s="5"/>
      <c r="Q209" s="6">
        <f t="shared" si="177"/>
        <v>0</v>
      </c>
      <c r="R209" s="6">
        <f t="shared" si="178"/>
        <v>0</v>
      </c>
      <c r="S209" s="6">
        <f t="shared" si="179"/>
        <v>0</v>
      </c>
      <c r="T209" s="85"/>
      <c r="U209" s="119"/>
    </row>
    <row r="210" spans="1:21" s="34" customFormat="1" ht="18" customHeight="1" x14ac:dyDescent="0.25">
      <c r="A210" s="6">
        <v>10</v>
      </c>
      <c r="B210" s="70" t="s">
        <v>94</v>
      </c>
      <c r="C210" s="127">
        <f t="shared" si="181"/>
        <v>6</v>
      </c>
      <c r="D210" s="127">
        <v>6</v>
      </c>
      <c r="E210" s="5"/>
      <c r="F210" s="71">
        <f t="shared" si="175"/>
        <v>6</v>
      </c>
      <c r="G210" s="6">
        <v>1</v>
      </c>
      <c r="H210" s="6">
        <v>0</v>
      </c>
      <c r="I210" s="6">
        <v>5</v>
      </c>
      <c r="J210" s="5"/>
      <c r="K210" s="5"/>
      <c r="L210" s="5"/>
      <c r="M210" s="140"/>
      <c r="N210" s="71">
        <f t="shared" si="180"/>
        <v>6</v>
      </c>
      <c r="O210" s="127">
        <f t="shared" si="176"/>
        <v>6</v>
      </c>
      <c r="P210" s="5"/>
      <c r="Q210" s="6">
        <f t="shared" si="177"/>
        <v>0</v>
      </c>
      <c r="R210" s="6">
        <f t="shared" si="178"/>
        <v>0</v>
      </c>
      <c r="S210" s="6">
        <f t="shared" si="179"/>
        <v>0</v>
      </c>
      <c r="T210" s="85"/>
      <c r="U210" s="119"/>
    </row>
    <row r="211" spans="1:21" s="34" customFormat="1" ht="18" customHeight="1" x14ac:dyDescent="0.25">
      <c r="A211" s="6">
        <v>11</v>
      </c>
      <c r="B211" s="70" t="s">
        <v>89</v>
      </c>
      <c r="C211" s="127">
        <f t="shared" si="181"/>
        <v>2</v>
      </c>
      <c r="D211" s="127">
        <v>2</v>
      </c>
      <c r="E211" s="5"/>
      <c r="F211" s="71">
        <f t="shared" si="175"/>
        <v>2</v>
      </c>
      <c r="G211" s="6">
        <v>1</v>
      </c>
      <c r="H211" s="6">
        <v>0</v>
      </c>
      <c r="I211" s="6">
        <v>1</v>
      </c>
      <c r="J211" s="5"/>
      <c r="K211" s="5"/>
      <c r="L211" s="5"/>
      <c r="M211" s="140"/>
      <c r="N211" s="71">
        <f t="shared" si="180"/>
        <v>2</v>
      </c>
      <c r="O211" s="127">
        <f t="shared" si="176"/>
        <v>2</v>
      </c>
      <c r="P211" s="5"/>
      <c r="Q211" s="6">
        <f t="shared" si="177"/>
        <v>0</v>
      </c>
      <c r="R211" s="6">
        <f t="shared" si="178"/>
        <v>0</v>
      </c>
      <c r="S211" s="6">
        <f t="shared" si="179"/>
        <v>0</v>
      </c>
      <c r="T211" s="85"/>
      <c r="U211" s="119"/>
    </row>
    <row r="212" spans="1:21" ht="15.75" x14ac:dyDescent="0.25">
      <c r="A212" s="6">
        <v>12</v>
      </c>
      <c r="B212" s="70" t="s">
        <v>95</v>
      </c>
      <c r="C212" s="127">
        <f t="shared" si="181"/>
        <v>6</v>
      </c>
      <c r="D212" s="127">
        <v>6</v>
      </c>
      <c r="E212" s="5"/>
      <c r="F212" s="71">
        <f t="shared" si="175"/>
        <v>4</v>
      </c>
      <c r="G212" s="6"/>
      <c r="H212" s="6">
        <v>2</v>
      </c>
      <c r="I212" s="6">
        <v>2</v>
      </c>
      <c r="J212" s="5"/>
      <c r="K212" s="5"/>
      <c r="L212" s="5"/>
      <c r="M212" s="140"/>
      <c r="N212" s="71">
        <f t="shared" si="180"/>
        <v>6</v>
      </c>
      <c r="O212" s="127">
        <f t="shared" si="176"/>
        <v>6</v>
      </c>
      <c r="P212" s="5"/>
      <c r="Q212" s="6">
        <f t="shared" si="177"/>
        <v>0</v>
      </c>
      <c r="R212" s="6">
        <f t="shared" si="178"/>
        <v>0</v>
      </c>
      <c r="S212" s="6">
        <f t="shared" si="179"/>
        <v>0</v>
      </c>
      <c r="T212" s="83"/>
      <c r="U212" s="119"/>
    </row>
    <row r="213" spans="1:21" s="27" customFormat="1" ht="15.75" x14ac:dyDescent="0.25">
      <c r="A213" s="6">
        <v>13</v>
      </c>
      <c r="B213" s="70" t="s">
        <v>98</v>
      </c>
      <c r="C213" s="127">
        <f t="shared" si="181"/>
        <v>3</v>
      </c>
      <c r="D213" s="127">
        <v>3</v>
      </c>
      <c r="E213" s="5"/>
      <c r="F213" s="71">
        <f t="shared" si="175"/>
        <v>3</v>
      </c>
      <c r="G213" s="6">
        <v>1</v>
      </c>
      <c r="H213" s="6">
        <v>0</v>
      </c>
      <c r="I213" s="6">
        <v>2</v>
      </c>
      <c r="J213" s="5"/>
      <c r="K213" s="5"/>
      <c r="L213" s="5"/>
      <c r="M213" s="140"/>
      <c r="N213" s="71">
        <f t="shared" si="180"/>
        <v>3</v>
      </c>
      <c r="O213" s="127">
        <f t="shared" si="176"/>
        <v>3</v>
      </c>
      <c r="P213" s="5"/>
      <c r="Q213" s="6">
        <f t="shared" si="177"/>
        <v>0</v>
      </c>
      <c r="R213" s="6">
        <f t="shared" si="178"/>
        <v>0</v>
      </c>
      <c r="S213" s="6">
        <f t="shared" si="179"/>
        <v>0</v>
      </c>
      <c r="T213" s="86"/>
      <c r="U213" s="119"/>
    </row>
    <row r="214" spans="1:21" s="27" customFormat="1" ht="30" x14ac:dyDescent="0.25">
      <c r="A214" s="5" t="s">
        <v>113</v>
      </c>
      <c r="B214" s="12" t="s">
        <v>129</v>
      </c>
      <c r="C214" s="5">
        <f>SUM(C215:C230)</f>
        <v>105</v>
      </c>
      <c r="D214" s="5">
        <f t="shared" ref="D214:R214" si="182">SUM(D215:D230)</f>
        <v>101</v>
      </c>
      <c r="E214" s="5">
        <f t="shared" si="182"/>
        <v>4</v>
      </c>
      <c r="F214" s="5">
        <f t="shared" si="182"/>
        <v>96</v>
      </c>
      <c r="G214" s="5">
        <f t="shared" si="182"/>
        <v>14</v>
      </c>
      <c r="H214" s="5">
        <f t="shared" si="182"/>
        <v>18</v>
      </c>
      <c r="I214" s="5">
        <f t="shared" si="182"/>
        <v>61</v>
      </c>
      <c r="J214" s="5">
        <f t="shared" si="182"/>
        <v>3</v>
      </c>
      <c r="K214" s="5">
        <v>3</v>
      </c>
      <c r="L214" s="5">
        <f t="shared" si="182"/>
        <v>0</v>
      </c>
      <c r="M214" s="140">
        <v>1</v>
      </c>
      <c r="N214" s="5">
        <f>SUM(N215:N230)</f>
        <v>104</v>
      </c>
      <c r="O214" s="5">
        <f t="shared" si="182"/>
        <v>100</v>
      </c>
      <c r="P214" s="5">
        <f t="shared" ref="P214" si="183">SUM(P215:P230)</f>
        <v>4</v>
      </c>
      <c r="Q214" s="5">
        <f t="shared" si="182"/>
        <v>-1</v>
      </c>
      <c r="R214" s="5">
        <f t="shared" si="182"/>
        <v>-1</v>
      </c>
      <c r="S214" s="5">
        <f t="shared" ref="S214" si="184">SUM(S215:S230)</f>
        <v>0</v>
      </c>
      <c r="T214" s="90" t="s">
        <v>287</v>
      </c>
      <c r="U214" s="119"/>
    </row>
    <row r="215" spans="1:21" s="27" customFormat="1" x14ac:dyDescent="0.25">
      <c r="A215" s="5"/>
      <c r="B215" s="68" t="s">
        <v>245</v>
      </c>
      <c r="C215" s="32">
        <f t="shared" ref="C215:C217" si="185">D215+E215</f>
        <v>4</v>
      </c>
      <c r="D215" s="57">
        <v>4</v>
      </c>
      <c r="E215" s="57"/>
      <c r="F215" s="32">
        <f t="shared" ref="F215:F217" si="186">G215+H215</f>
        <v>4</v>
      </c>
      <c r="G215" s="57">
        <v>1</v>
      </c>
      <c r="H215" s="57">
        <v>3</v>
      </c>
      <c r="I215" s="5"/>
      <c r="J215" s="5"/>
      <c r="K215" s="5"/>
      <c r="L215" s="5"/>
      <c r="M215" s="140"/>
      <c r="N215" s="32">
        <f>O215+P215</f>
        <v>4</v>
      </c>
      <c r="O215" s="57">
        <v>4</v>
      </c>
      <c r="P215" s="57"/>
      <c r="Q215" s="32">
        <f t="shared" ref="Q215:Q217" si="187">R215+S215</f>
        <v>0</v>
      </c>
      <c r="R215" s="5"/>
      <c r="S215" s="5"/>
      <c r="T215" s="86"/>
      <c r="U215" s="119"/>
    </row>
    <row r="216" spans="1:21" s="27" customFormat="1" x14ac:dyDescent="0.25">
      <c r="A216" s="5"/>
      <c r="B216" s="68" t="s">
        <v>246</v>
      </c>
      <c r="C216" s="32">
        <f t="shared" si="185"/>
        <v>1</v>
      </c>
      <c r="D216" s="57">
        <v>1</v>
      </c>
      <c r="E216" s="57"/>
      <c r="F216" s="32">
        <f t="shared" si="186"/>
        <v>1</v>
      </c>
      <c r="G216" s="57"/>
      <c r="H216" s="57">
        <v>1</v>
      </c>
      <c r="I216" s="5"/>
      <c r="J216" s="5"/>
      <c r="K216" s="5"/>
      <c r="L216" s="5"/>
      <c r="M216" s="140"/>
      <c r="N216" s="32">
        <f t="shared" ref="N216:N230" si="188">O216+P216</f>
        <v>1</v>
      </c>
      <c r="O216" s="57">
        <v>1</v>
      </c>
      <c r="P216" s="57"/>
      <c r="Q216" s="32">
        <f t="shared" si="187"/>
        <v>0</v>
      </c>
      <c r="R216" s="5"/>
      <c r="S216" s="5"/>
      <c r="T216" s="86"/>
      <c r="U216" s="119"/>
    </row>
    <row r="217" spans="1:21" s="27" customFormat="1" x14ac:dyDescent="0.25">
      <c r="A217" s="5"/>
      <c r="B217" s="68" t="s">
        <v>247</v>
      </c>
      <c r="C217" s="32">
        <f t="shared" si="185"/>
        <v>3</v>
      </c>
      <c r="D217" s="57">
        <v>3</v>
      </c>
      <c r="E217" s="57"/>
      <c r="F217" s="32">
        <f t="shared" si="186"/>
        <v>3</v>
      </c>
      <c r="G217" s="57"/>
      <c r="H217" s="57">
        <v>3</v>
      </c>
      <c r="I217" s="5"/>
      <c r="J217" s="5"/>
      <c r="K217" s="5"/>
      <c r="L217" s="5"/>
      <c r="M217" s="140"/>
      <c r="N217" s="32">
        <f t="shared" si="188"/>
        <v>3</v>
      </c>
      <c r="O217" s="57">
        <v>3</v>
      </c>
      <c r="P217" s="57"/>
      <c r="Q217" s="32">
        <f t="shared" si="187"/>
        <v>0</v>
      </c>
      <c r="R217" s="5"/>
      <c r="S217" s="5"/>
      <c r="T217" s="86"/>
      <c r="U217" s="119"/>
    </row>
    <row r="218" spans="1:21" s="27" customFormat="1" ht="31.5" x14ac:dyDescent="0.25">
      <c r="A218" s="32">
        <v>1</v>
      </c>
      <c r="B218" s="33" t="s">
        <v>124</v>
      </c>
      <c r="C218" s="32">
        <f>D218+E218</f>
        <v>18</v>
      </c>
      <c r="D218" s="32">
        <v>14</v>
      </c>
      <c r="E218" s="32">
        <v>4</v>
      </c>
      <c r="F218" s="32">
        <f>SUM(G218:J218)</f>
        <v>15</v>
      </c>
      <c r="G218" s="32">
        <v>1</v>
      </c>
      <c r="H218" s="32">
        <v>2</v>
      </c>
      <c r="I218" s="32">
        <v>9</v>
      </c>
      <c r="J218" s="32">
        <v>3</v>
      </c>
      <c r="K218" s="32"/>
      <c r="L218" s="32"/>
      <c r="M218" s="121"/>
      <c r="N218" s="32">
        <f t="shared" si="188"/>
        <v>18</v>
      </c>
      <c r="O218" s="32">
        <v>14</v>
      </c>
      <c r="P218" s="32">
        <v>4</v>
      </c>
      <c r="Q218" s="6">
        <f t="shared" ref="Q218:Q230" si="189">R218+S218</f>
        <v>0</v>
      </c>
      <c r="R218" s="6">
        <f t="shared" ref="R218:R230" si="190">O218-D218</f>
        <v>0</v>
      </c>
      <c r="S218" s="6">
        <f t="shared" ref="S218:S230" si="191">P218-E218</f>
        <v>0</v>
      </c>
      <c r="T218" s="86"/>
      <c r="U218" s="119"/>
    </row>
    <row r="219" spans="1:21" s="27" customFormat="1" ht="15.75" x14ac:dyDescent="0.25">
      <c r="A219" s="32">
        <v>2</v>
      </c>
      <c r="B219" s="33" t="s">
        <v>87</v>
      </c>
      <c r="C219" s="32">
        <v>8</v>
      </c>
      <c r="D219" s="32">
        <v>8</v>
      </c>
      <c r="E219" s="32"/>
      <c r="F219" s="32">
        <v>8</v>
      </c>
      <c r="G219" s="32">
        <v>1</v>
      </c>
      <c r="H219" s="32">
        <v>1</v>
      </c>
      <c r="I219" s="32">
        <v>6</v>
      </c>
      <c r="J219" s="32"/>
      <c r="K219" s="32"/>
      <c r="L219" s="32"/>
      <c r="M219" s="121"/>
      <c r="N219" s="32">
        <f t="shared" si="188"/>
        <v>8</v>
      </c>
      <c r="O219" s="32">
        <v>8</v>
      </c>
      <c r="P219" s="32"/>
      <c r="Q219" s="6">
        <f t="shared" si="189"/>
        <v>0</v>
      </c>
      <c r="R219" s="6">
        <f t="shared" si="190"/>
        <v>0</v>
      </c>
      <c r="S219" s="6">
        <f t="shared" si="191"/>
        <v>0</v>
      </c>
      <c r="T219" s="86"/>
      <c r="U219" s="119"/>
    </row>
    <row r="220" spans="1:21" s="27" customFormat="1" ht="15.75" x14ac:dyDescent="0.25">
      <c r="A220" s="32">
        <v>3</v>
      </c>
      <c r="B220" s="33" t="s">
        <v>95</v>
      </c>
      <c r="C220" s="32">
        <v>9</v>
      </c>
      <c r="D220" s="32">
        <v>9</v>
      </c>
      <c r="E220" s="32"/>
      <c r="F220" s="32">
        <v>7</v>
      </c>
      <c r="G220" s="32">
        <v>1</v>
      </c>
      <c r="H220" s="32">
        <v>1</v>
      </c>
      <c r="I220" s="32">
        <v>5</v>
      </c>
      <c r="J220" s="32"/>
      <c r="K220" s="32"/>
      <c r="L220" s="32"/>
      <c r="M220" s="121"/>
      <c r="N220" s="32">
        <f t="shared" si="188"/>
        <v>9</v>
      </c>
      <c r="O220" s="32">
        <v>9</v>
      </c>
      <c r="P220" s="32"/>
      <c r="Q220" s="6">
        <f t="shared" si="189"/>
        <v>0</v>
      </c>
      <c r="R220" s="6">
        <f t="shared" si="190"/>
        <v>0</v>
      </c>
      <c r="S220" s="6">
        <f t="shared" si="191"/>
        <v>0</v>
      </c>
      <c r="T220" s="86"/>
      <c r="U220" s="119"/>
    </row>
    <row r="221" spans="1:21" s="27" customFormat="1" ht="15.75" x14ac:dyDescent="0.25">
      <c r="A221" s="32">
        <v>4</v>
      </c>
      <c r="B221" s="33" t="s">
        <v>97</v>
      </c>
      <c r="C221" s="32">
        <v>12</v>
      </c>
      <c r="D221" s="32">
        <v>12</v>
      </c>
      <c r="E221" s="32"/>
      <c r="F221" s="32">
        <v>11</v>
      </c>
      <c r="G221" s="32">
        <v>1</v>
      </c>
      <c r="H221" s="32">
        <v>2</v>
      </c>
      <c r="I221" s="32">
        <v>8</v>
      </c>
      <c r="J221" s="32"/>
      <c r="K221" s="32"/>
      <c r="L221" s="32"/>
      <c r="M221" s="121"/>
      <c r="N221" s="32">
        <f t="shared" si="188"/>
        <v>11</v>
      </c>
      <c r="O221" s="32">
        <v>11</v>
      </c>
      <c r="P221" s="32"/>
      <c r="Q221" s="6">
        <f t="shared" si="189"/>
        <v>-1</v>
      </c>
      <c r="R221" s="6">
        <f t="shared" si="190"/>
        <v>-1</v>
      </c>
      <c r="S221" s="6">
        <f t="shared" si="191"/>
        <v>0</v>
      </c>
      <c r="T221" s="86"/>
      <c r="U221" s="119"/>
    </row>
    <row r="222" spans="1:21" s="27" customFormat="1" ht="15.75" x14ac:dyDescent="0.25">
      <c r="A222" s="32">
        <v>5</v>
      </c>
      <c r="B222" s="33" t="s">
        <v>125</v>
      </c>
      <c r="C222" s="32">
        <v>5</v>
      </c>
      <c r="D222" s="32">
        <v>5</v>
      </c>
      <c r="E222" s="32"/>
      <c r="F222" s="32">
        <v>5</v>
      </c>
      <c r="G222" s="32">
        <v>1</v>
      </c>
      <c r="H222" s="32">
        <v>1</v>
      </c>
      <c r="I222" s="32">
        <v>3</v>
      </c>
      <c r="J222" s="32"/>
      <c r="K222" s="32"/>
      <c r="L222" s="32"/>
      <c r="M222" s="121"/>
      <c r="N222" s="32">
        <f t="shared" si="188"/>
        <v>5</v>
      </c>
      <c r="O222" s="32">
        <v>5</v>
      </c>
      <c r="P222" s="32"/>
      <c r="Q222" s="6">
        <f t="shared" si="189"/>
        <v>0</v>
      </c>
      <c r="R222" s="6">
        <f t="shared" si="190"/>
        <v>0</v>
      </c>
      <c r="S222" s="6">
        <f t="shared" si="191"/>
        <v>0</v>
      </c>
      <c r="T222" s="86"/>
      <c r="U222" s="119"/>
    </row>
    <row r="223" spans="1:21" s="27" customFormat="1" ht="15.75" x14ac:dyDescent="0.25">
      <c r="A223" s="32">
        <v>6</v>
      </c>
      <c r="B223" s="33" t="s">
        <v>89</v>
      </c>
      <c r="C223" s="32">
        <v>2</v>
      </c>
      <c r="D223" s="32">
        <v>2</v>
      </c>
      <c r="E223" s="32"/>
      <c r="F223" s="32">
        <v>1</v>
      </c>
      <c r="G223" s="32">
        <v>1</v>
      </c>
      <c r="H223" s="32"/>
      <c r="I223" s="32"/>
      <c r="J223" s="32"/>
      <c r="K223" s="32"/>
      <c r="L223" s="32"/>
      <c r="M223" s="121"/>
      <c r="N223" s="32">
        <f t="shared" si="188"/>
        <v>2</v>
      </c>
      <c r="O223" s="32">
        <v>2</v>
      </c>
      <c r="P223" s="32"/>
      <c r="Q223" s="6">
        <f t="shared" si="189"/>
        <v>0</v>
      </c>
      <c r="R223" s="6">
        <f t="shared" si="190"/>
        <v>0</v>
      </c>
      <c r="S223" s="6">
        <f t="shared" si="191"/>
        <v>0</v>
      </c>
      <c r="T223" s="86"/>
      <c r="U223" s="119"/>
    </row>
    <row r="224" spans="1:21" s="27" customFormat="1" ht="32.25" customHeight="1" x14ac:dyDescent="0.25">
      <c r="A224" s="32">
        <v>7</v>
      </c>
      <c r="B224" s="33" t="s">
        <v>96</v>
      </c>
      <c r="C224" s="32">
        <v>7</v>
      </c>
      <c r="D224" s="32">
        <v>7</v>
      </c>
      <c r="E224" s="32"/>
      <c r="F224" s="32">
        <v>7</v>
      </c>
      <c r="G224" s="32">
        <v>1</v>
      </c>
      <c r="H224" s="32">
        <v>1</v>
      </c>
      <c r="I224" s="32">
        <v>5</v>
      </c>
      <c r="J224" s="32"/>
      <c r="K224" s="32"/>
      <c r="L224" s="32"/>
      <c r="M224" s="121"/>
      <c r="N224" s="32">
        <f t="shared" si="188"/>
        <v>7</v>
      </c>
      <c r="O224" s="32">
        <v>7</v>
      </c>
      <c r="P224" s="32"/>
      <c r="Q224" s="6">
        <f t="shared" si="189"/>
        <v>0</v>
      </c>
      <c r="R224" s="6">
        <f t="shared" si="190"/>
        <v>0</v>
      </c>
      <c r="S224" s="6">
        <f t="shared" si="191"/>
        <v>0</v>
      </c>
      <c r="T224" s="86"/>
      <c r="U224" s="119"/>
    </row>
    <row r="225" spans="1:21" s="27" customFormat="1" ht="15.75" x14ac:dyDescent="0.25">
      <c r="A225" s="32">
        <v>8</v>
      </c>
      <c r="B225" s="33" t="s">
        <v>91</v>
      </c>
      <c r="C225" s="32">
        <v>3</v>
      </c>
      <c r="D225" s="32">
        <v>3</v>
      </c>
      <c r="E225" s="32"/>
      <c r="F225" s="32">
        <v>3</v>
      </c>
      <c r="G225" s="32">
        <v>1</v>
      </c>
      <c r="H225" s="32">
        <v>0</v>
      </c>
      <c r="I225" s="32">
        <v>2</v>
      </c>
      <c r="J225" s="32"/>
      <c r="K225" s="32"/>
      <c r="L225" s="32"/>
      <c r="M225" s="121"/>
      <c r="N225" s="32">
        <f t="shared" si="188"/>
        <v>3</v>
      </c>
      <c r="O225" s="32">
        <v>3</v>
      </c>
      <c r="P225" s="32"/>
      <c r="Q225" s="6">
        <f t="shared" si="189"/>
        <v>0</v>
      </c>
      <c r="R225" s="6">
        <f t="shared" si="190"/>
        <v>0</v>
      </c>
      <c r="S225" s="6">
        <f t="shared" si="191"/>
        <v>0</v>
      </c>
      <c r="T225" s="86"/>
      <c r="U225" s="119"/>
    </row>
    <row r="226" spans="1:21" ht="18" customHeight="1" x14ac:dyDescent="0.25">
      <c r="A226" s="32">
        <v>9</v>
      </c>
      <c r="B226" s="33" t="s">
        <v>88</v>
      </c>
      <c r="C226" s="32">
        <v>5</v>
      </c>
      <c r="D226" s="32">
        <v>5</v>
      </c>
      <c r="E226" s="32"/>
      <c r="F226" s="32">
        <v>5</v>
      </c>
      <c r="G226" s="32">
        <v>1</v>
      </c>
      <c r="H226" s="32">
        <v>1</v>
      </c>
      <c r="I226" s="32">
        <v>3</v>
      </c>
      <c r="J226" s="32"/>
      <c r="K226" s="32"/>
      <c r="L226" s="32"/>
      <c r="M226" s="121"/>
      <c r="N226" s="32">
        <f t="shared" si="188"/>
        <v>5</v>
      </c>
      <c r="O226" s="32">
        <v>5</v>
      </c>
      <c r="P226" s="32"/>
      <c r="Q226" s="6">
        <f t="shared" si="189"/>
        <v>0</v>
      </c>
      <c r="R226" s="6">
        <f t="shared" si="190"/>
        <v>0</v>
      </c>
      <c r="S226" s="6">
        <f t="shared" si="191"/>
        <v>0</v>
      </c>
      <c r="T226" s="83"/>
      <c r="U226" s="119"/>
    </row>
    <row r="227" spans="1:21" ht="31.5" x14ac:dyDescent="0.25">
      <c r="A227" s="32">
        <v>10</v>
      </c>
      <c r="B227" s="33" t="s">
        <v>92</v>
      </c>
      <c r="C227" s="32">
        <v>8</v>
      </c>
      <c r="D227" s="32">
        <v>8</v>
      </c>
      <c r="E227" s="32"/>
      <c r="F227" s="32">
        <v>6</v>
      </c>
      <c r="G227" s="32">
        <v>1</v>
      </c>
      <c r="H227" s="32">
        <v>0</v>
      </c>
      <c r="I227" s="32">
        <v>5</v>
      </c>
      <c r="J227" s="32"/>
      <c r="K227" s="32"/>
      <c r="L227" s="32"/>
      <c r="M227" s="121"/>
      <c r="N227" s="32">
        <f t="shared" si="188"/>
        <v>8</v>
      </c>
      <c r="O227" s="32">
        <v>8</v>
      </c>
      <c r="P227" s="32"/>
      <c r="Q227" s="6">
        <f t="shared" si="189"/>
        <v>0</v>
      </c>
      <c r="R227" s="6">
        <f t="shared" si="190"/>
        <v>0</v>
      </c>
      <c r="S227" s="6">
        <f t="shared" si="191"/>
        <v>0</v>
      </c>
      <c r="T227" s="83"/>
      <c r="U227" s="119"/>
    </row>
    <row r="228" spans="1:21" ht="15.75" x14ac:dyDescent="0.25">
      <c r="A228" s="32">
        <v>11</v>
      </c>
      <c r="B228" s="33" t="s">
        <v>126</v>
      </c>
      <c r="C228" s="32">
        <v>3</v>
      </c>
      <c r="D228" s="32">
        <v>3</v>
      </c>
      <c r="E228" s="32"/>
      <c r="F228" s="32">
        <v>3</v>
      </c>
      <c r="G228" s="32">
        <v>1</v>
      </c>
      <c r="H228" s="32"/>
      <c r="I228" s="32">
        <v>2</v>
      </c>
      <c r="J228" s="32"/>
      <c r="K228" s="32"/>
      <c r="L228" s="32"/>
      <c r="M228" s="121"/>
      <c r="N228" s="32">
        <f t="shared" si="188"/>
        <v>3</v>
      </c>
      <c r="O228" s="32">
        <v>3</v>
      </c>
      <c r="P228" s="32"/>
      <c r="Q228" s="6">
        <f t="shared" si="189"/>
        <v>0</v>
      </c>
      <c r="R228" s="6">
        <f t="shared" si="190"/>
        <v>0</v>
      </c>
      <c r="S228" s="6">
        <f t="shared" si="191"/>
        <v>0</v>
      </c>
      <c r="T228" s="83"/>
      <c r="U228" s="119"/>
    </row>
    <row r="229" spans="1:21" ht="15.75" x14ac:dyDescent="0.25">
      <c r="A229" s="32">
        <v>12</v>
      </c>
      <c r="B229" s="33" t="s">
        <v>127</v>
      </c>
      <c r="C229" s="32">
        <v>8</v>
      </c>
      <c r="D229" s="32">
        <v>8</v>
      </c>
      <c r="E229" s="32"/>
      <c r="F229" s="32">
        <v>8</v>
      </c>
      <c r="G229" s="32">
        <v>1</v>
      </c>
      <c r="H229" s="32">
        <v>1</v>
      </c>
      <c r="I229" s="32">
        <v>6</v>
      </c>
      <c r="J229" s="32"/>
      <c r="K229" s="32"/>
      <c r="L229" s="32"/>
      <c r="M229" s="121"/>
      <c r="N229" s="32">
        <f t="shared" si="188"/>
        <v>8</v>
      </c>
      <c r="O229" s="32">
        <v>8</v>
      </c>
      <c r="P229" s="32"/>
      <c r="Q229" s="6">
        <f t="shared" si="189"/>
        <v>0</v>
      </c>
      <c r="R229" s="6">
        <f t="shared" si="190"/>
        <v>0</v>
      </c>
      <c r="S229" s="6">
        <f t="shared" si="191"/>
        <v>0</v>
      </c>
      <c r="T229" s="83"/>
      <c r="U229" s="119"/>
    </row>
    <row r="230" spans="1:21" ht="15.75" x14ac:dyDescent="0.25">
      <c r="A230" s="32">
        <v>13</v>
      </c>
      <c r="B230" s="33" t="s">
        <v>128</v>
      </c>
      <c r="C230" s="32">
        <v>9</v>
      </c>
      <c r="D230" s="32">
        <v>9</v>
      </c>
      <c r="E230" s="32"/>
      <c r="F230" s="32">
        <v>9</v>
      </c>
      <c r="G230" s="32">
        <v>1</v>
      </c>
      <c r="H230" s="32">
        <v>1</v>
      </c>
      <c r="I230" s="32">
        <v>7</v>
      </c>
      <c r="J230" s="32"/>
      <c r="K230" s="32"/>
      <c r="L230" s="32"/>
      <c r="M230" s="121"/>
      <c r="N230" s="32">
        <f t="shared" si="188"/>
        <v>9</v>
      </c>
      <c r="O230" s="32">
        <v>9</v>
      </c>
      <c r="P230" s="32"/>
      <c r="Q230" s="6">
        <f t="shared" si="189"/>
        <v>0</v>
      </c>
      <c r="R230" s="6">
        <f t="shared" si="190"/>
        <v>0</v>
      </c>
      <c r="S230" s="6">
        <f t="shared" si="191"/>
        <v>0</v>
      </c>
      <c r="T230" s="83"/>
      <c r="U230" s="119"/>
    </row>
    <row r="231" spans="1:21" x14ac:dyDescent="0.25">
      <c r="A231" s="5" t="s">
        <v>203</v>
      </c>
      <c r="B231" s="9" t="s">
        <v>260</v>
      </c>
      <c r="C231" s="5">
        <f>SUM(C232:C247)</f>
        <v>103</v>
      </c>
      <c r="D231" s="5">
        <f t="shared" ref="D231:R231" si="192">SUM(D232:D247)</f>
        <v>97</v>
      </c>
      <c r="E231" s="5">
        <f t="shared" si="192"/>
        <v>6</v>
      </c>
      <c r="F231" s="5">
        <f t="shared" si="192"/>
        <v>94</v>
      </c>
      <c r="G231" s="5">
        <f t="shared" si="192"/>
        <v>14</v>
      </c>
      <c r="H231" s="5">
        <f t="shared" si="192"/>
        <v>21</v>
      </c>
      <c r="I231" s="5">
        <f t="shared" si="192"/>
        <v>53</v>
      </c>
      <c r="J231" s="5">
        <f t="shared" si="192"/>
        <v>6</v>
      </c>
      <c r="K231" s="5">
        <v>2</v>
      </c>
      <c r="L231" s="5">
        <v>5</v>
      </c>
      <c r="M231" s="140">
        <f t="shared" si="192"/>
        <v>0</v>
      </c>
      <c r="N231" s="5">
        <f t="shared" si="192"/>
        <v>103</v>
      </c>
      <c r="O231" s="5">
        <f t="shared" si="192"/>
        <v>97</v>
      </c>
      <c r="P231" s="5">
        <f t="shared" ref="P231" si="193">SUM(P232:P247)</f>
        <v>6</v>
      </c>
      <c r="Q231" s="5">
        <f t="shared" si="192"/>
        <v>0</v>
      </c>
      <c r="R231" s="5">
        <f t="shared" si="192"/>
        <v>0</v>
      </c>
      <c r="S231" s="5">
        <f t="shared" ref="S231" si="194">SUM(S232:S247)</f>
        <v>0</v>
      </c>
      <c r="T231" s="83"/>
      <c r="U231" s="119"/>
    </row>
    <row r="232" spans="1:21" ht="15.75" x14ac:dyDescent="0.25">
      <c r="A232" s="6"/>
      <c r="B232" s="75" t="s">
        <v>262</v>
      </c>
      <c r="C232" s="130">
        <f>D232+E232</f>
        <v>1</v>
      </c>
      <c r="D232" s="130">
        <v>1</v>
      </c>
      <c r="E232" s="6"/>
      <c r="F232" s="6">
        <f>G232+H232+I232+J232</f>
        <v>1</v>
      </c>
      <c r="G232" s="6"/>
      <c r="H232" s="6">
        <v>1</v>
      </c>
      <c r="I232" s="6"/>
      <c r="J232" s="6"/>
      <c r="K232" s="6"/>
      <c r="L232" s="6"/>
      <c r="M232" s="121"/>
      <c r="N232" s="6">
        <f>O232+P232</f>
        <v>1</v>
      </c>
      <c r="O232" s="6">
        <v>1</v>
      </c>
      <c r="P232" s="6"/>
      <c r="Q232" s="6">
        <f t="shared" ref="Q232:Q247" si="195">R232+S232</f>
        <v>0</v>
      </c>
      <c r="R232" s="6">
        <f t="shared" ref="R232:R247" si="196">O232-D232</f>
        <v>0</v>
      </c>
      <c r="S232" s="6">
        <f t="shared" ref="S232:S247" si="197">P232-E232</f>
        <v>0</v>
      </c>
      <c r="T232" s="83"/>
      <c r="U232" s="119"/>
    </row>
    <row r="233" spans="1:21" ht="15.75" x14ac:dyDescent="0.25">
      <c r="A233" s="6"/>
      <c r="B233" s="75" t="s">
        <v>263</v>
      </c>
      <c r="C233" s="130">
        <f t="shared" ref="C233:C247" si="198">D233+E233</f>
        <v>3</v>
      </c>
      <c r="D233" s="130">
        <v>3</v>
      </c>
      <c r="E233" s="6"/>
      <c r="F233" s="6">
        <f t="shared" ref="F233:F247" si="199">G233+H233+I233+J233</f>
        <v>3</v>
      </c>
      <c r="G233" s="6">
        <v>1</v>
      </c>
      <c r="H233" s="6">
        <v>2</v>
      </c>
      <c r="I233" s="6"/>
      <c r="J233" s="6"/>
      <c r="K233" s="6"/>
      <c r="L233" s="6"/>
      <c r="M233" s="121"/>
      <c r="N233" s="6">
        <f t="shared" ref="N233:N251" si="200">O233+P233</f>
        <v>3</v>
      </c>
      <c r="O233" s="6">
        <v>3</v>
      </c>
      <c r="P233" s="6"/>
      <c r="Q233" s="6">
        <f t="shared" si="195"/>
        <v>0</v>
      </c>
      <c r="R233" s="6">
        <f t="shared" si="196"/>
        <v>0</v>
      </c>
      <c r="S233" s="6">
        <f t="shared" si="197"/>
        <v>0</v>
      </c>
      <c r="T233" s="83"/>
      <c r="U233" s="119"/>
    </row>
    <row r="234" spans="1:21" ht="15.75" x14ac:dyDescent="0.25">
      <c r="A234" s="6"/>
      <c r="B234" s="75" t="s">
        <v>264</v>
      </c>
      <c r="C234" s="130">
        <f t="shared" si="198"/>
        <v>3</v>
      </c>
      <c r="D234" s="130">
        <v>3</v>
      </c>
      <c r="E234" s="6"/>
      <c r="F234" s="6">
        <f t="shared" si="199"/>
        <v>3</v>
      </c>
      <c r="G234" s="6">
        <v>1</v>
      </c>
      <c r="H234" s="6">
        <v>2</v>
      </c>
      <c r="I234" s="6"/>
      <c r="J234" s="6"/>
      <c r="K234" s="6"/>
      <c r="L234" s="6"/>
      <c r="M234" s="121"/>
      <c r="N234" s="6">
        <f t="shared" si="200"/>
        <v>3</v>
      </c>
      <c r="O234" s="6">
        <v>3</v>
      </c>
      <c r="P234" s="6"/>
      <c r="Q234" s="6">
        <f t="shared" si="195"/>
        <v>0</v>
      </c>
      <c r="R234" s="6">
        <f t="shared" si="196"/>
        <v>0</v>
      </c>
      <c r="S234" s="6">
        <f t="shared" si="197"/>
        <v>0</v>
      </c>
      <c r="T234" s="83"/>
      <c r="U234" s="119"/>
    </row>
    <row r="235" spans="1:21" ht="31.5" x14ac:dyDescent="0.25">
      <c r="A235" s="6">
        <v>1</v>
      </c>
      <c r="B235" s="75" t="s">
        <v>261</v>
      </c>
      <c r="C235" s="130">
        <f t="shared" si="198"/>
        <v>19</v>
      </c>
      <c r="D235" s="130">
        <v>13</v>
      </c>
      <c r="E235" s="6">
        <v>6</v>
      </c>
      <c r="F235" s="6">
        <f t="shared" si="199"/>
        <v>17</v>
      </c>
      <c r="G235" s="6"/>
      <c r="H235" s="6">
        <v>2</v>
      </c>
      <c r="I235" s="6">
        <v>9</v>
      </c>
      <c r="J235" s="6">
        <v>6</v>
      </c>
      <c r="K235" s="6"/>
      <c r="L235" s="6"/>
      <c r="M235" s="121"/>
      <c r="N235" s="6">
        <f t="shared" si="200"/>
        <v>19</v>
      </c>
      <c r="O235" s="6">
        <v>13</v>
      </c>
      <c r="P235" s="6">
        <v>6</v>
      </c>
      <c r="Q235" s="6">
        <f t="shared" si="195"/>
        <v>0</v>
      </c>
      <c r="R235" s="6">
        <f t="shared" si="196"/>
        <v>0</v>
      </c>
      <c r="S235" s="6">
        <f t="shared" si="197"/>
        <v>0</v>
      </c>
      <c r="T235" s="83"/>
      <c r="U235" s="119"/>
    </row>
    <row r="236" spans="1:21" ht="15.75" x14ac:dyDescent="0.25">
      <c r="A236" s="6">
        <v>2</v>
      </c>
      <c r="B236" s="75" t="s">
        <v>97</v>
      </c>
      <c r="C236" s="130">
        <f t="shared" si="198"/>
        <v>12</v>
      </c>
      <c r="D236" s="130">
        <v>12</v>
      </c>
      <c r="E236" s="6"/>
      <c r="F236" s="6">
        <f t="shared" si="199"/>
        <v>12</v>
      </c>
      <c r="G236" s="6">
        <v>1</v>
      </c>
      <c r="H236" s="6">
        <v>2</v>
      </c>
      <c r="I236" s="6">
        <v>9</v>
      </c>
      <c r="J236" s="6"/>
      <c r="K236" s="6"/>
      <c r="L236" s="6"/>
      <c r="M236" s="121"/>
      <c r="N236" s="6">
        <f t="shared" si="200"/>
        <v>12</v>
      </c>
      <c r="O236" s="6">
        <v>12</v>
      </c>
      <c r="P236" s="6"/>
      <c r="Q236" s="6">
        <f t="shared" si="195"/>
        <v>0</v>
      </c>
      <c r="R236" s="6">
        <f t="shared" si="196"/>
        <v>0</v>
      </c>
      <c r="S236" s="6">
        <f t="shared" si="197"/>
        <v>0</v>
      </c>
      <c r="T236" s="83"/>
      <c r="U236" s="119"/>
    </row>
    <row r="237" spans="1:21" ht="15.75" x14ac:dyDescent="0.25">
      <c r="A237" s="6">
        <v>3</v>
      </c>
      <c r="B237" s="75" t="s">
        <v>265</v>
      </c>
      <c r="C237" s="130">
        <f t="shared" si="198"/>
        <v>8</v>
      </c>
      <c r="D237" s="130">
        <v>8</v>
      </c>
      <c r="E237" s="6"/>
      <c r="F237" s="6">
        <f t="shared" si="199"/>
        <v>7</v>
      </c>
      <c r="G237" s="6">
        <v>1</v>
      </c>
      <c r="H237" s="6">
        <v>1</v>
      </c>
      <c r="I237" s="6">
        <v>5</v>
      </c>
      <c r="J237" s="6"/>
      <c r="K237" s="6"/>
      <c r="L237" s="6"/>
      <c r="M237" s="121"/>
      <c r="N237" s="6">
        <f t="shared" si="200"/>
        <v>8</v>
      </c>
      <c r="O237" s="6">
        <v>8</v>
      </c>
      <c r="P237" s="6"/>
      <c r="Q237" s="6">
        <f t="shared" si="195"/>
        <v>0</v>
      </c>
      <c r="R237" s="6">
        <f t="shared" si="196"/>
        <v>0</v>
      </c>
      <c r="S237" s="6">
        <f t="shared" si="197"/>
        <v>0</v>
      </c>
      <c r="T237" s="83"/>
      <c r="U237" s="119"/>
    </row>
    <row r="238" spans="1:21" ht="31.5" x14ac:dyDescent="0.25">
      <c r="A238" s="6">
        <v>4</v>
      </c>
      <c r="B238" s="76" t="s">
        <v>266</v>
      </c>
      <c r="C238" s="130">
        <f t="shared" si="198"/>
        <v>7</v>
      </c>
      <c r="D238" s="130">
        <v>7</v>
      </c>
      <c r="E238" s="6"/>
      <c r="F238" s="6">
        <f t="shared" si="199"/>
        <v>7</v>
      </c>
      <c r="G238" s="6">
        <v>1</v>
      </c>
      <c r="H238" s="6">
        <v>2</v>
      </c>
      <c r="I238" s="6">
        <v>4</v>
      </c>
      <c r="J238" s="6"/>
      <c r="K238" s="6"/>
      <c r="L238" s="6"/>
      <c r="M238" s="121"/>
      <c r="N238" s="6">
        <f t="shared" si="200"/>
        <v>7</v>
      </c>
      <c r="O238" s="6">
        <v>7</v>
      </c>
      <c r="P238" s="6"/>
      <c r="Q238" s="6">
        <f t="shared" si="195"/>
        <v>0</v>
      </c>
      <c r="R238" s="6">
        <f t="shared" si="196"/>
        <v>0</v>
      </c>
      <c r="S238" s="6">
        <f t="shared" si="197"/>
        <v>0</v>
      </c>
      <c r="T238" s="83"/>
      <c r="U238" s="119"/>
    </row>
    <row r="239" spans="1:21" ht="31.5" x14ac:dyDescent="0.25">
      <c r="A239" s="6">
        <v>5</v>
      </c>
      <c r="B239" s="76" t="s">
        <v>96</v>
      </c>
      <c r="C239" s="130">
        <f t="shared" si="198"/>
        <v>8</v>
      </c>
      <c r="D239" s="130">
        <v>8</v>
      </c>
      <c r="E239" s="6"/>
      <c r="F239" s="6">
        <f t="shared" si="199"/>
        <v>6</v>
      </c>
      <c r="G239" s="6">
        <v>1</v>
      </c>
      <c r="H239" s="6">
        <v>1</v>
      </c>
      <c r="I239" s="6">
        <v>4</v>
      </c>
      <c r="J239" s="6"/>
      <c r="K239" s="6"/>
      <c r="L239" s="6"/>
      <c r="M239" s="121"/>
      <c r="N239" s="6">
        <f t="shared" si="200"/>
        <v>8</v>
      </c>
      <c r="O239" s="6">
        <v>8</v>
      </c>
      <c r="P239" s="6"/>
      <c r="Q239" s="6">
        <f t="shared" si="195"/>
        <v>0</v>
      </c>
      <c r="R239" s="6">
        <f t="shared" si="196"/>
        <v>0</v>
      </c>
      <c r="S239" s="6">
        <f t="shared" si="197"/>
        <v>0</v>
      </c>
      <c r="T239" s="83"/>
      <c r="U239" s="119"/>
    </row>
    <row r="240" spans="1:21" ht="15.75" x14ac:dyDescent="0.25">
      <c r="A240" s="6">
        <v>6</v>
      </c>
      <c r="B240" s="76" t="s">
        <v>267</v>
      </c>
      <c r="C240" s="130">
        <f t="shared" si="198"/>
        <v>7</v>
      </c>
      <c r="D240" s="130">
        <v>7</v>
      </c>
      <c r="E240" s="6"/>
      <c r="F240" s="6">
        <f t="shared" si="199"/>
        <v>5</v>
      </c>
      <c r="G240" s="6">
        <v>1</v>
      </c>
      <c r="H240" s="6">
        <v>1</v>
      </c>
      <c r="I240" s="6">
        <v>3</v>
      </c>
      <c r="J240" s="6"/>
      <c r="K240" s="6"/>
      <c r="L240" s="6"/>
      <c r="M240" s="121"/>
      <c r="N240" s="6">
        <f t="shared" si="200"/>
        <v>7</v>
      </c>
      <c r="O240" s="6">
        <v>7</v>
      </c>
      <c r="P240" s="6"/>
      <c r="Q240" s="6">
        <f t="shared" si="195"/>
        <v>0</v>
      </c>
      <c r="R240" s="6">
        <f t="shared" si="196"/>
        <v>0</v>
      </c>
      <c r="S240" s="6">
        <f t="shared" si="197"/>
        <v>0</v>
      </c>
      <c r="T240" s="83"/>
      <c r="U240" s="119"/>
    </row>
    <row r="241" spans="1:21" ht="31.5" x14ac:dyDescent="0.25">
      <c r="A241" s="6">
        <v>7</v>
      </c>
      <c r="B241" s="76" t="s">
        <v>92</v>
      </c>
      <c r="C241" s="130">
        <f t="shared" si="198"/>
        <v>8</v>
      </c>
      <c r="D241" s="130">
        <v>8</v>
      </c>
      <c r="E241" s="6"/>
      <c r="F241" s="6">
        <f t="shared" si="199"/>
        <v>7</v>
      </c>
      <c r="G241" s="6">
        <v>1</v>
      </c>
      <c r="H241" s="6">
        <v>2</v>
      </c>
      <c r="I241" s="6">
        <v>4</v>
      </c>
      <c r="J241" s="6"/>
      <c r="K241" s="6"/>
      <c r="L241" s="6"/>
      <c r="M241" s="121"/>
      <c r="N241" s="6">
        <f t="shared" si="200"/>
        <v>8</v>
      </c>
      <c r="O241" s="6">
        <v>8</v>
      </c>
      <c r="P241" s="6"/>
      <c r="Q241" s="6">
        <f t="shared" si="195"/>
        <v>0</v>
      </c>
      <c r="R241" s="6">
        <f t="shared" si="196"/>
        <v>0</v>
      </c>
      <c r="S241" s="6">
        <f t="shared" si="197"/>
        <v>0</v>
      </c>
      <c r="T241" s="83"/>
      <c r="U241" s="119"/>
    </row>
    <row r="242" spans="1:21" ht="15.75" x14ac:dyDescent="0.25">
      <c r="A242" s="6">
        <v>8</v>
      </c>
      <c r="B242" s="76" t="s">
        <v>91</v>
      </c>
      <c r="C242" s="130">
        <f t="shared" si="198"/>
        <v>4</v>
      </c>
      <c r="D242" s="130">
        <v>4</v>
      </c>
      <c r="E242" s="6"/>
      <c r="F242" s="6">
        <f t="shared" si="199"/>
        <v>4</v>
      </c>
      <c r="G242" s="6">
        <v>1</v>
      </c>
      <c r="H242" s="6"/>
      <c r="I242" s="6">
        <v>3</v>
      </c>
      <c r="J242" s="6"/>
      <c r="K242" s="6"/>
      <c r="L242" s="6"/>
      <c r="M242" s="121"/>
      <c r="N242" s="6">
        <f t="shared" si="200"/>
        <v>4</v>
      </c>
      <c r="O242" s="6">
        <v>4</v>
      </c>
      <c r="P242" s="6"/>
      <c r="Q242" s="6">
        <f t="shared" si="195"/>
        <v>0</v>
      </c>
      <c r="R242" s="6">
        <f t="shared" si="196"/>
        <v>0</v>
      </c>
      <c r="S242" s="6">
        <f t="shared" si="197"/>
        <v>0</v>
      </c>
      <c r="T242" s="83"/>
      <c r="U242" s="119"/>
    </row>
    <row r="243" spans="1:21" ht="15.75" x14ac:dyDescent="0.25">
      <c r="A243" s="6">
        <v>9</v>
      </c>
      <c r="B243" s="76" t="s">
        <v>88</v>
      </c>
      <c r="C243" s="130">
        <f t="shared" si="198"/>
        <v>4</v>
      </c>
      <c r="D243" s="130">
        <v>4</v>
      </c>
      <c r="E243" s="6"/>
      <c r="F243" s="6">
        <f t="shared" si="199"/>
        <v>4</v>
      </c>
      <c r="G243" s="6">
        <v>1</v>
      </c>
      <c r="H243" s="6">
        <v>1</v>
      </c>
      <c r="I243" s="6">
        <v>2</v>
      </c>
      <c r="J243" s="6"/>
      <c r="K243" s="6"/>
      <c r="L243" s="6"/>
      <c r="M243" s="121"/>
      <c r="N243" s="6">
        <f t="shared" si="200"/>
        <v>4</v>
      </c>
      <c r="O243" s="6">
        <v>4</v>
      </c>
      <c r="P243" s="6"/>
      <c r="Q243" s="6">
        <f t="shared" si="195"/>
        <v>0</v>
      </c>
      <c r="R243" s="6">
        <f t="shared" si="196"/>
        <v>0</v>
      </c>
      <c r="S243" s="6">
        <f t="shared" si="197"/>
        <v>0</v>
      </c>
      <c r="T243" s="83"/>
      <c r="U243" s="119"/>
    </row>
    <row r="244" spans="1:21" ht="15.75" x14ac:dyDescent="0.25">
      <c r="A244" s="32">
        <v>10</v>
      </c>
      <c r="B244" s="76" t="s">
        <v>95</v>
      </c>
      <c r="C244" s="130">
        <f t="shared" si="198"/>
        <v>10</v>
      </c>
      <c r="D244" s="130">
        <v>10</v>
      </c>
      <c r="E244" s="32"/>
      <c r="F244" s="32">
        <f t="shared" si="199"/>
        <v>9</v>
      </c>
      <c r="G244" s="32">
        <v>1</v>
      </c>
      <c r="H244" s="32">
        <v>2</v>
      </c>
      <c r="I244" s="32">
        <v>6</v>
      </c>
      <c r="J244" s="32"/>
      <c r="K244" s="32"/>
      <c r="L244" s="32"/>
      <c r="M244" s="121"/>
      <c r="N244" s="32">
        <f t="shared" si="200"/>
        <v>10</v>
      </c>
      <c r="O244" s="32">
        <v>10</v>
      </c>
      <c r="P244" s="32"/>
      <c r="Q244" s="6">
        <f t="shared" si="195"/>
        <v>0</v>
      </c>
      <c r="R244" s="6">
        <f t="shared" si="196"/>
        <v>0</v>
      </c>
      <c r="S244" s="6">
        <f t="shared" si="197"/>
        <v>0</v>
      </c>
      <c r="T244" s="83"/>
      <c r="U244" s="119"/>
    </row>
    <row r="245" spans="1:21" ht="31.5" x14ac:dyDescent="0.25">
      <c r="A245" s="6">
        <v>11</v>
      </c>
      <c r="B245" s="76" t="s">
        <v>243</v>
      </c>
      <c r="C245" s="130">
        <f t="shared" si="198"/>
        <v>3</v>
      </c>
      <c r="D245" s="130">
        <v>3</v>
      </c>
      <c r="E245" s="6"/>
      <c r="F245" s="6">
        <f t="shared" si="199"/>
        <v>3</v>
      </c>
      <c r="G245" s="6">
        <v>1</v>
      </c>
      <c r="H245" s="6">
        <v>1</v>
      </c>
      <c r="I245" s="6">
        <v>1</v>
      </c>
      <c r="J245" s="6"/>
      <c r="K245" s="6"/>
      <c r="L245" s="6"/>
      <c r="M245" s="121"/>
      <c r="N245" s="6">
        <f t="shared" si="200"/>
        <v>3</v>
      </c>
      <c r="O245" s="6">
        <v>3</v>
      </c>
      <c r="P245" s="6"/>
      <c r="Q245" s="6">
        <f t="shared" si="195"/>
        <v>0</v>
      </c>
      <c r="R245" s="6">
        <f t="shared" si="196"/>
        <v>0</v>
      </c>
      <c r="S245" s="6">
        <f t="shared" si="197"/>
        <v>0</v>
      </c>
      <c r="T245" s="83"/>
      <c r="U245" s="119"/>
    </row>
    <row r="246" spans="1:21" ht="15.75" x14ac:dyDescent="0.25">
      <c r="A246" s="6">
        <v>12</v>
      </c>
      <c r="B246" s="76" t="s">
        <v>89</v>
      </c>
      <c r="C246" s="130">
        <f t="shared" si="198"/>
        <v>2</v>
      </c>
      <c r="D246" s="130">
        <v>2</v>
      </c>
      <c r="E246" s="6"/>
      <c r="F246" s="6">
        <f t="shared" si="199"/>
        <v>2</v>
      </c>
      <c r="G246" s="6">
        <v>1</v>
      </c>
      <c r="H246" s="6"/>
      <c r="I246" s="6">
        <v>1</v>
      </c>
      <c r="J246" s="6"/>
      <c r="K246" s="6"/>
      <c r="L246" s="6"/>
      <c r="M246" s="121"/>
      <c r="N246" s="6">
        <f t="shared" si="200"/>
        <v>2</v>
      </c>
      <c r="O246" s="6">
        <v>2</v>
      </c>
      <c r="P246" s="6"/>
      <c r="Q246" s="6">
        <f t="shared" si="195"/>
        <v>0</v>
      </c>
      <c r="R246" s="6">
        <f t="shared" si="196"/>
        <v>0</v>
      </c>
      <c r="S246" s="6">
        <f t="shared" si="197"/>
        <v>0</v>
      </c>
      <c r="T246" s="83"/>
      <c r="U246" s="119"/>
    </row>
    <row r="247" spans="1:21" ht="15.75" x14ac:dyDescent="0.25">
      <c r="A247" s="6">
        <v>13</v>
      </c>
      <c r="B247" s="76" t="s">
        <v>98</v>
      </c>
      <c r="C247" s="130">
        <f t="shared" si="198"/>
        <v>4</v>
      </c>
      <c r="D247" s="130">
        <v>4</v>
      </c>
      <c r="E247" s="6"/>
      <c r="F247" s="6">
        <f t="shared" si="199"/>
        <v>4</v>
      </c>
      <c r="G247" s="6">
        <v>1</v>
      </c>
      <c r="H247" s="6">
        <v>1</v>
      </c>
      <c r="I247" s="6">
        <v>2</v>
      </c>
      <c r="J247" s="6"/>
      <c r="K247" s="6"/>
      <c r="L247" s="6"/>
      <c r="M247" s="121"/>
      <c r="N247" s="6">
        <f t="shared" si="200"/>
        <v>4</v>
      </c>
      <c r="O247" s="6">
        <v>4</v>
      </c>
      <c r="P247" s="6"/>
      <c r="Q247" s="6">
        <f t="shared" si="195"/>
        <v>0</v>
      </c>
      <c r="R247" s="6">
        <f t="shared" si="196"/>
        <v>0</v>
      </c>
      <c r="S247" s="6">
        <f t="shared" si="197"/>
        <v>0</v>
      </c>
      <c r="T247" s="83"/>
      <c r="U247" s="119"/>
    </row>
    <row r="248" spans="1:21" x14ac:dyDescent="0.25">
      <c r="A248" s="5" t="s">
        <v>130</v>
      </c>
      <c r="B248" s="12" t="s">
        <v>99</v>
      </c>
      <c r="C248" s="5">
        <f>SUM(C249:C264)</f>
        <v>114</v>
      </c>
      <c r="D248" s="5">
        <f t="shared" ref="D248:R248" si="201">SUM(D249:D264)</f>
        <v>107</v>
      </c>
      <c r="E248" s="5">
        <f t="shared" si="201"/>
        <v>7</v>
      </c>
      <c r="F248" s="5">
        <f>SUM(F249:F264)</f>
        <v>101</v>
      </c>
      <c r="G248" s="5">
        <f t="shared" si="201"/>
        <v>12</v>
      </c>
      <c r="H248" s="5">
        <f t="shared" si="201"/>
        <v>25</v>
      </c>
      <c r="I248" s="5">
        <f t="shared" si="201"/>
        <v>57</v>
      </c>
      <c r="J248" s="5">
        <f t="shared" si="201"/>
        <v>7</v>
      </c>
      <c r="K248" s="5">
        <v>1</v>
      </c>
      <c r="L248" s="5">
        <v>7</v>
      </c>
      <c r="M248" s="140">
        <f t="shared" si="201"/>
        <v>0</v>
      </c>
      <c r="N248" s="5">
        <f t="shared" si="201"/>
        <v>114</v>
      </c>
      <c r="O248" s="5">
        <f t="shared" si="201"/>
        <v>107</v>
      </c>
      <c r="P248" s="5">
        <f t="shared" ref="P248" si="202">SUM(P249:P264)</f>
        <v>7</v>
      </c>
      <c r="Q248" s="5">
        <f t="shared" si="201"/>
        <v>0</v>
      </c>
      <c r="R248" s="5">
        <f t="shared" si="201"/>
        <v>0</v>
      </c>
      <c r="S248" s="5">
        <f t="shared" ref="S248" si="203">SUM(S249:S264)</f>
        <v>0</v>
      </c>
      <c r="T248" s="83"/>
      <c r="U248" s="119"/>
    </row>
    <row r="249" spans="1:21" s="27" customFormat="1" ht="15.75" x14ac:dyDescent="0.25">
      <c r="A249" s="91"/>
      <c r="B249" s="92" t="s">
        <v>262</v>
      </c>
      <c r="C249" s="24">
        <f t="shared" ref="C249:C251" si="204">SUM(D249:E249)</f>
        <v>1</v>
      </c>
      <c r="D249" s="93">
        <v>1</v>
      </c>
      <c r="E249" s="93"/>
      <c r="F249" s="24">
        <f t="shared" ref="F249:F251" si="205">SUM(G249:J249)</f>
        <v>1</v>
      </c>
      <c r="G249" s="93"/>
      <c r="H249" s="93">
        <v>1</v>
      </c>
      <c r="I249" s="91"/>
      <c r="J249" s="91"/>
      <c r="K249" s="91"/>
      <c r="L249" s="91"/>
      <c r="M249" s="140"/>
      <c r="N249" s="6">
        <f t="shared" si="200"/>
        <v>1</v>
      </c>
      <c r="O249" s="93">
        <v>1</v>
      </c>
      <c r="P249" s="93"/>
      <c r="Q249" s="6">
        <f t="shared" ref="Q249:Q251" si="206">R249+S249</f>
        <v>0</v>
      </c>
      <c r="R249" s="91"/>
      <c r="S249" s="91"/>
      <c r="T249" s="86"/>
      <c r="U249" s="119"/>
    </row>
    <row r="250" spans="1:21" s="27" customFormat="1" ht="15.75" x14ac:dyDescent="0.25">
      <c r="A250" s="91"/>
      <c r="B250" s="92" t="s">
        <v>263</v>
      </c>
      <c r="C250" s="24">
        <f t="shared" si="204"/>
        <v>4</v>
      </c>
      <c r="D250" s="93">
        <v>4</v>
      </c>
      <c r="E250" s="93"/>
      <c r="F250" s="24">
        <f t="shared" si="205"/>
        <v>3</v>
      </c>
      <c r="G250" s="93">
        <v>1</v>
      </c>
      <c r="H250" s="93">
        <v>2</v>
      </c>
      <c r="I250" s="91"/>
      <c r="J250" s="91"/>
      <c r="K250" s="91"/>
      <c r="L250" s="91"/>
      <c r="M250" s="140"/>
      <c r="N250" s="6">
        <f t="shared" si="200"/>
        <v>4</v>
      </c>
      <c r="O250" s="93">
        <v>4</v>
      </c>
      <c r="P250" s="93"/>
      <c r="Q250" s="6">
        <f t="shared" si="206"/>
        <v>0</v>
      </c>
      <c r="R250" s="91"/>
      <c r="S250" s="91"/>
      <c r="T250" s="86"/>
      <c r="U250" s="119"/>
    </row>
    <row r="251" spans="1:21" s="27" customFormat="1" ht="15.75" x14ac:dyDescent="0.25">
      <c r="A251" s="91"/>
      <c r="B251" s="92" t="s">
        <v>264</v>
      </c>
      <c r="C251" s="24">
        <f t="shared" si="204"/>
        <v>3</v>
      </c>
      <c r="D251" s="93">
        <v>3</v>
      </c>
      <c r="E251" s="93"/>
      <c r="F251" s="24">
        <f t="shared" si="205"/>
        <v>3</v>
      </c>
      <c r="G251" s="93"/>
      <c r="H251" s="93">
        <v>3</v>
      </c>
      <c r="I251" s="91"/>
      <c r="J251" s="91"/>
      <c r="K251" s="91"/>
      <c r="L251" s="91"/>
      <c r="M251" s="140"/>
      <c r="N251" s="6">
        <f t="shared" si="200"/>
        <v>3</v>
      </c>
      <c r="O251" s="93">
        <v>3</v>
      </c>
      <c r="P251" s="93"/>
      <c r="Q251" s="6">
        <f t="shared" si="206"/>
        <v>0</v>
      </c>
      <c r="R251" s="91"/>
      <c r="S251" s="91"/>
      <c r="T251" s="86"/>
      <c r="U251" s="119"/>
    </row>
    <row r="252" spans="1:21" ht="30" x14ac:dyDescent="0.25">
      <c r="A252" s="24">
        <v>1</v>
      </c>
      <c r="B252" s="25" t="s">
        <v>86</v>
      </c>
      <c r="C252" s="24">
        <f t="shared" ref="C252:C264" si="207">SUM(D252:E252)</f>
        <v>18</v>
      </c>
      <c r="D252" s="26">
        <v>11</v>
      </c>
      <c r="E252" s="24">
        <v>7</v>
      </c>
      <c r="F252" s="24">
        <f>SUM(G252:J252)</f>
        <v>18</v>
      </c>
      <c r="G252" s="24"/>
      <c r="H252" s="24">
        <v>3</v>
      </c>
      <c r="I252" s="24">
        <v>8</v>
      </c>
      <c r="J252" s="24">
        <v>7</v>
      </c>
      <c r="K252" s="24"/>
      <c r="L252" s="24"/>
      <c r="M252" s="121"/>
      <c r="N252" s="24">
        <f t="shared" ref="N252:N264" si="208">SUM(O252:P252)</f>
        <v>18</v>
      </c>
      <c r="O252" s="26">
        <v>11</v>
      </c>
      <c r="P252" s="24">
        <v>7</v>
      </c>
      <c r="Q252" s="6">
        <f t="shared" ref="Q252:Q264" si="209">R252+S252</f>
        <v>0</v>
      </c>
      <c r="R252" s="6">
        <f t="shared" ref="R252:R264" si="210">O252-D252</f>
        <v>0</v>
      </c>
      <c r="S252" s="6">
        <f t="shared" ref="S252:S264" si="211">P252-E252</f>
        <v>0</v>
      </c>
      <c r="T252" s="83"/>
      <c r="U252" s="119"/>
    </row>
    <row r="253" spans="1:21" x14ac:dyDescent="0.25">
      <c r="A253" s="24">
        <v>2</v>
      </c>
      <c r="B253" s="25" t="s">
        <v>87</v>
      </c>
      <c r="C253" s="24">
        <f t="shared" si="207"/>
        <v>7</v>
      </c>
      <c r="D253" s="26">
        <v>7</v>
      </c>
      <c r="E253" s="24"/>
      <c r="F253" s="24">
        <f t="shared" ref="F253:F264" si="212">SUM(G253:I253)</f>
        <v>6</v>
      </c>
      <c r="G253" s="24">
        <v>1</v>
      </c>
      <c r="H253" s="24">
        <v>1</v>
      </c>
      <c r="I253" s="24">
        <v>4</v>
      </c>
      <c r="J253" s="24"/>
      <c r="K253" s="24"/>
      <c r="L253" s="24"/>
      <c r="M253" s="121"/>
      <c r="N253" s="24">
        <f t="shared" si="208"/>
        <v>8</v>
      </c>
      <c r="O253" s="26">
        <v>8</v>
      </c>
      <c r="P253" s="24"/>
      <c r="Q253" s="6">
        <f t="shared" si="209"/>
        <v>1</v>
      </c>
      <c r="R253" s="6">
        <f t="shared" si="210"/>
        <v>1</v>
      </c>
      <c r="S253" s="6">
        <f t="shared" si="211"/>
        <v>0</v>
      </c>
      <c r="T253" s="83"/>
      <c r="U253" s="119"/>
    </row>
    <row r="254" spans="1:21" x14ac:dyDescent="0.25">
      <c r="A254" s="24">
        <v>3</v>
      </c>
      <c r="B254" s="25" t="s">
        <v>88</v>
      </c>
      <c r="C254" s="24">
        <f t="shared" si="207"/>
        <v>5</v>
      </c>
      <c r="D254" s="26">
        <v>5</v>
      </c>
      <c r="E254" s="24"/>
      <c r="F254" s="24">
        <f t="shared" si="212"/>
        <v>4</v>
      </c>
      <c r="G254" s="24">
        <v>1</v>
      </c>
      <c r="H254" s="24">
        <v>1</v>
      </c>
      <c r="I254" s="24">
        <v>2</v>
      </c>
      <c r="J254" s="24"/>
      <c r="K254" s="24"/>
      <c r="L254" s="24"/>
      <c r="M254" s="121"/>
      <c r="N254" s="24">
        <f t="shared" si="208"/>
        <v>5</v>
      </c>
      <c r="O254" s="26">
        <v>5</v>
      </c>
      <c r="P254" s="24"/>
      <c r="Q254" s="6">
        <f t="shared" si="209"/>
        <v>0</v>
      </c>
      <c r="R254" s="6">
        <f t="shared" si="210"/>
        <v>0</v>
      </c>
      <c r="S254" s="6">
        <f t="shared" si="211"/>
        <v>0</v>
      </c>
      <c r="T254" s="83"/>
      <c r="U254" s="119"/>
    </row>
    <row r="255" spans="1:21" x14ac:dyDescent="0.25">
      <c r="A255" s="24">
        <v>4</v>
      </c>
      <c r="B255" s="28" t="s">
        <v>89</v>
      </c>
      <c r="C255" s="24">
        <f t="shared" si="207"/>
        <v>3</v>
      </c>
      <c r="D255" s="26">
        <v>3</v>
      </c>
      <c r="E255" s="24"/>
      <c r="F255" s="24">
        <f t="shared" si="212"/>
        <v>2</v>
      </c>
      <c r="G255" s="24">
        <v>1</v>
      </c>
      <c r="H255" s="24"/>
      <c r="I255" s="24">
        <v>1</v>
      </c>
      <c r="J255" s="24"/>
      <c r="K255" s="24"/>
      <c r="L255" s="24"/>
      <c r="M255" s="121"/>
      <c r="N255" s="24">
        <f t="shared" si="208"/>
        <v>3</v>
      </c>
      <c r="O255" s="26">
        <v>3</v>
      </c>
      <c r="P255" s="24"/>
      <c r="Q255" s="6">
        <f t="shared" si="209"/>
        <v>0</v>
      </c>
      <c r="R255" s="6">
        <f t="shared" si="210"/>
        <v>0</v>
      </c>
      <c r="S255" s="6">
        <f t="shared" si="211"/>
        <v>0</v>
      </c>
      <c r="T255" s="83"/>
      <c r="U255" s="119"/>
    </row>
    <row r="256" spans="1:21" x14ac:dyDescent="0.25">
      <c r="A256" s="24">
        <v>5</v>
      </c>
      <c r="B256" s="29" t="s">
        <v>90</v>
      </c>
      <c r="C256" s="24">
        <f t="shared" si="207"/>
        <v>3</v>
      </c>
      <c r="D256" s="26">
        <v>3</v>
      </c>
      <c r="E256" s="24"/>
      <c r="F256" s="24">
        <f t="shared" si="212"/>
        <v>1</v>
      </c>
      <c r="G256" s="24">
        <v>1</v>
      </c>
      <c r="H256" s="24"/>
      <c r="I256" s="24"/>
      <c r="J256" s="24"/>
      <c r="K256" s="24"/>
      <c r="L256" s="24"/>
      <c r="M256" s="121"/>
      <c r="N256" s="24">
        <f t="shared" si="208"/>
        <v>3</v>
      </c>
      <c r="O256" s="26">
        <v>3</v>
      </c>
      <c r="P256" s="24"/>
      <c r="Q256" s="6">
        <f t="shared" si="209"/>
        <v>0</v>
      </c>
      <c r="R256" s="6">
        <f t="shared" si="210"/>
        <v>0</v>
      </c>
      <c r="S256" s="6">
        <f t="shared" si="211"/>
        <v>0</v>
      </c>
      <c r="T256" s="83"/>
      <c r="U256" s="119"/>
    </row>
    <row r="257" spans="1:21" x14ac:dyDescent="0.25">
      <c r="A257" s="24">
        <v>6</v>
      </c>
      <c r="B257" s="29" t="s">
        <v>91</v>
      </c>
      <c r="C257" s="24">
        <f t="shared" si="207"/>
        <v>4</v>
      </c>
      <c r="D257" s="26">
        <v>4</v>
      </c>
      <c r="E257" s="24"/>
      <c r="F257" s="24">
        <f t="shared" si="212"/>
        <v>2</v>
      </c>
      <c r="G257" s="24"/>
      <c r="H257" s="24">
        <v>1</v>
      </c>
      <c r="I257" s="24">
        <v>1</v>
      </c>
      <c r="J257" s="24"/>
      <c r="K257" s="24"/>
      <c r="L257" s="24"/>
      <c r="M257" s="121"/>
      <c r="N257" s="24">
        <f t="shared" si="208"/>
        <v>4</v>
      </c>
      <c r="O257" s="26">
        <v>4</v>
      </c>
      <c r="P257" s="24"/>
      <c r="Q257" s="6">
        <f t="shared" si="209"/>
        <v>0</v>
      </c>
      <c r="R257" s="6">
        <f t="shared" si="210"/>
        <v>0</v>
      </c>
      <c r="S257" s="6">
        <f t="shared" si="211"/>
        <v>0</v>
      </c>
      <c r="T257" s="83"/>
      <c r="U257" s="119"/>
    </row>
    <row r="258" spans="1:21" ht="30" x14ac:dyDescent="0.25">
      <c r="A258" s="24">
        <v>7</v>
      </c>
      <c r="B258" s="29" t="s">
        <v>92</v>
      </c>
      <c r="C258" s="24">
        <f t="shared" si="207"/>
        <v>9</v>
      </c>
      <c r="D258" s="26">
        <v>9</v>
      </c>
      <c r="E258" s="24"/>
      <c r="F258" s="24">
        <f t="shared" si="212"/>
        <v>7</v>
      </c>
      <c r="G258" s="24">
        <v>1</v>
      </c>
      <c r="H258" s="24">
        <v>1</v>
      </c>
      <c r="I258" s="24">
        <v>5</v>
      </c>
      <c r="J258" s="24"/>
      <c r="K258" s="24"/>
      <c r="L258" s="24"/>
      <c r="M258" s="121"/>
      <c r="N258" s="24">
        <f t="shared" si="208"/>
        <v>9</v>
      </c>
      <c r="O258" s="26">
        <v>9</v>
      </c>
      <c r="P258" s="24"/>
      <c r="Q258" s="6">
        <f t="shared" si="209"/>
        <v>0</v>
      </c>
      <c r="R258" s="6">
        <f t="shared" si="210"/>
        <v>0</v>
      </c>
      <c r="S258" s="6">
        <f t="shared" si="211"/>
        <v>0</v>
      </c>
      <c r="T258" s="83"/>
      <c r="U258" s="119"/>
    </row>
    <row r="259" spans="1:21" x14ac:dyDescent="0.25">
      <c r="A259" s="24">
        <v>8</v>
      </c>
      <c r="B259" s="29" t="s">
        <v>93</v>
      </c>
      <c r="C259" s="24">
        <f t="shared" si="207"/>
        <v>10</v>
      </c>
      <c r="D259" s="26">
        <v>10</v>
      </c>
      <c r="E259" s="24"/>
      <c r="F259" s="24">
        <f t="shared" si="212"/>
        <v>9</v>
      </c>
      <c r="G259" s="24">
        <v>1</v>
      </c>
      <c r="H259" s="24">
        <v>2</v>
      </c>
      <c r="I259" s="24">
        <v>6</v>
      </c>
      <c r="J259" s="24"/>
      <c r="K259" s="24"/>
      <c r="L259" s="24"/>
      <c r="M259" s="121"/>
      <c r="N259" s="24">
        <f t="shared" si="208"/>
        <v>9</v>
      </c>
      <c r="O259" s="26">
        <v>9</v>
      </c>
      <c r="P259" s="24"/>
      <c r="Q259" s="6">
        <f t="shared" si="209"/>
        <v>-1</v>
      </c>
      <c r="R259" s="6">
        <f t="shared" si="210"/>
        <v>-1</v>
      </c>
      <c r="S259" s="6">
        <f t="shared" si="211"/>
        <v>0</v>
      </c>
      <c r="T259" s="83"/>
      <c r="U259" s="119"/>
    </row>
    <row r="260" spans="1:21" x14ac:dyDescent="0.25">
      <c r="A260" s="24">
        <v>9</v>
      </c>
      <c r="B260" s="29" t="s">
        <v>94</v>
      </c>
      <c r="C260" s="24">
        <f t="shared" si="207"/>
        <v>10</v>
      </c>
      <c r="D260" s="26">
        <v>10</v>
      </c>
      <c r="E260" s="24"/>
      <c r="F260" s="24">
        <f t="shared" si="212"/>
        <v>9</v>
      </c>
      <c r="G260" s="24">
        <v>1</v>
      </c>
      <c r="H260" s="24">
        <v>2</v>
      </c>
      <c r="I260" s="24">
        <v>6</v>
      </c>
      <c r="J260" s="24"/>
      <c r="K260" s="24"/>
      <c r="L260" s="24"/>
      <c r="M260" s="121"/>
      <c r="N260" s="24">
        <f t="shared" si="208"/>
        <v>10</v>
      </c>
      <c r="O260" s="26">
        <v>10</v>
      </c>
      <c r="P260" s="24"/>
      <c r="Q260" s="6">
        <f t="shared" si="209"/>
        <v>0</v>
      </c>
      <c r="R260" s="6">
        <f t="shared" si="210"/>
        <v>0</v>
      </c>
      <c r="S260" s="6">
        <f t="shared" si="211"/>
        <v>0</v>
      </c>
      <c r="T260" s="83"/>
      <c r="U260" s="119"/>
    </row>
    <row r="261" spans="1:21" x14ac:dyDescent="0.25">
      <c r="A261" s="24">
        <v>10</v>
      </c>
      <c r="B261" s="29" t="s">
        <v>95</v>
      </c>
      <c r="C261" s="24">
        <f t="shared" si="207"/>
        <v>12</v>
      </c>
      <c r="D261" s="26">
        <v>12</v>
      </c>
      <c r="E261" s="24"/>
      <c r="F261" s="24">
        <f t="shared" si="212"/>
        <v>12</v>
      </c>
      <c r="G261" s="24">
        <v>1</v>
      </c>
      <c r="H261" s="24">
        <v>3</v>
      </c>
      <c r="I261" s="24">
        <v>8</v>
      </c>
      <c r="J261" s="24"/>
      <c r="K261" s="24"/>
      <c r="L261" s="24"/>
      <c r="M261" s="121"/>
      <c r="N261" s="24">
        <f t="shared" si="208"/>
        <v>12</v>
      </c>
      <c r="O261" s="26">
        <v>12</v>
      </c>
      <c r="P261" s="24"/>
      <c r="Q261" s="6">
        <f t="shared" si="209"/>
        <v>0</v>
      </c>
      <c r="R261" s="6">
        <f t="shared" si="210"/>
        <v>0</v>
      </c>
      <c r="S261" s="6">
        <f t="shared" si="211"/>
        <v>0</v>
      </c>
      <c r="T261" s="83"/>
      <c r="U261" s="119"/>
    </row>
    <row r="262" spans="1:21" ht="30" x14ac:dyDescent="0.25">
      <c r="A262" s="24">
        <v>11</v>
      </c>
      <c r="B262" s="29" t="s">
        <v>96</v>
      </c>
      <c r="C262" s="24">
        <f t="shared" si="207"/>
        <v>8</v>
      </c>
      <c r="D262" s="26">
        <v>8</v>
      </c>
      <c r="E262" s="24"/>
      <c r="F262" s="24">
        <f t="shared" si="212"/>
        <v>7</v>
      </c>
      <c r="G262" s="24">
        <v>1</v>
      </c>
      <c r="H262" s="24">
        <v>2</v>
      </c>
      <c r="I262" s="24">
        <v>4</v>
      </c>
      <c r="J262" s="24"/>
      <c r="K262" s="24"/>
      <c r="L262" s="24"/>
      <c r="M262" s="121"/>
      <c r="N262" s="24">
        <f t="shared" si="208"/>
        <v>8</v>
      </c>
      <c r="O262" s="26">
        <v>8</v>
      </c>
      <c r="P262" s="24"/>
      <c r="Q262" s="6">
        <f t="shared" si="209"/>
        <v>0</v>
      </c>
      <c r="R262" s="6">
        <f t="shared" si="210"/>
        <v>0</v>
      </c>
      <c r="S262" s="6">
        <f t="shared" si="211"/>
        <v>0</v>
      </c>
      <c r="T262" s="83"/>
      <c r="U262" s="119"/>
    </row>
    <row r="263" spans="1:21" x14ac:dyDescent="0.25">
      <c r="A263" s="24">
        <v>12</v>
      </c>
      <c r="B263" s="28" t="s">
        <v>97</v>
      </c>
      <c r="C263" s="24">
        <f t="shared" si="207"/>
        <v>14</v>
      </c>
      <c r="D263" s="26">
        <v>14</v>
      </c>
      <c r="E263" s="24"/>
      <c r="F263" s="24">
        <f t="shared" si="212"/>
        <v>14</v>
      </c>
      <c r="G263" s="24">
        <v>1</v>
      </c>
      <c r="H263" s="24">
        <v>2</v>
      </c>
      <c r="I263" s="24">
        <v>11</v>
      </c>
      <c r="J263" s="24"/>
      <c r="K263" s="24"/>
      <c r="L263" s="24"/>
      <c r="M263" s="121"/>
      <c r="N263" s="24">
        <f t="shared" si="208"/>
        <v>14</v>
      </c>
      <c r="O263" s="26">
        <v>14</v>
      </c>
      <c r="P263" s="24"/>
      <c r="Q263" s="6">
        <f t="shared" si="209"/>
        <v>0</v>
      </c>
      <c r="R263" s="6">
        <f t="shared" si="210"/>
        <v>0</v>
      </c>
      <c r="S263" s="6">
        <f t="shared" si="211"/>
        <v>0</v>
      </c>
      <c r="T263" s="83"/>
      <c r="U263" s="119"/>
    </row>
    <row r="264" spans="1:21" x14ac:dyDescent="0.25">
      <c r="A264" s="24">
        <v>13</v>
      </c>
      <c r="B264" s="28" t="s">
        <v>98</v>
      </c>
      <c r="C264" s="24">
        <f t="shared" si="207"/>
        <v>3</v>
      </c>
      <c r="D264" s="26">
        <v>3</v>
      </c>
      <c r="E264" s="24"/>
      <c r="F264" s="24">
        <f t="shared" si="212"/>
        <v>3</v>
      </c>
      <c r="G264" s="24">
        <v>1</v>
      </c>
      <c r="H264" s="24">
        <v>1</v>
      </c>
      <c r="I264" s="24">
        <v>1</v>
      </c>
      <c r="J264" s="24"/>
      <c r="K264" s="24"/>
      <c r="L264" s="24"/>
      <c r="M264" s="121"/>
      <c r="N264" s="24">
        <f t="shared" si="208"/>
        <v>3</v>
      </c>
      <c r="O264" s="26">
        <v>3</v>
      </c>
      <c r="P264" s="24"/>
      <c r="Q264" s="6">
        <f t="shared" si="209"/>
        <v>0</v>
      </c>
      <c r="R264" s="6">
        <f t="shared" si="210"/>
        <v>0</v>
      </c>
      <c r="S264" s="6">
        <f t="shared" si="211"/>
        <v>0</v>
      </c>
      <c r="T264" s="83"/>
      <c r="U264" s="119"/>
    </row>
    <row r="265" spans="1:21" ht="30" x14ac:dyDescent="0.25">
      <c r="A265" s="5" t="s">
        <v>212</v>
      </c>
      <c r="B265" s="12" t="s">
        <v>254</v>
      </c>
      <c r="C265" s="74">
        <f>SUM(C266:C281)</f>
        <v>111</v>
      </c>
      <c r="D265" s="74">
        <f t="shared" ref="D265:R265" si="213">SUM(D266:D281)</f>
        <v>105</v>
      </c>
      <c r="E265" s="74">
        <f t="shared" si="213"/>
        <v>6</v>
      </c>
      <c r="F265" s="74">
        <f t="shared" si="213"/>
        <v>97</v>
      </c>
      <c r="G265" s="74">
        <f t="shared" si="213"/>
        <v>12</v>
      </c>
      <c r="H265" s="74">
        <f t="shared" si="213"/>
        <v>23</v>
      </c>
      <c r="I265" s="74">
        <f t="shared" si="213"/>
        <v>56</v>
      </c>
      <c r="J265" s="74">
        <f t="shared" si="213"/>
        <v>6</v>
      </c>
      <c r="K265" s="74">
        <v>1</v>
      </c>
      <c r="L265" s="74">
        <v>7</v>
      </c>
      <c r="M265" s="135">
        <v>1</v>
      </c>
      <c r="N265" s="74">
        <f t="shared" si="213"/>
        <v>110</v>
      </c>
      <c r="O265" s="74">
        <f t="shared" si="213"/>
        <v>104</v>
      </c>
      <c r="P265" s="74">
        <f t="shared" ref="P265" si="214">SUM(P266:P281)</f>
        <v>6</v>
      </c>
      <c r="Q265" s="74">
        <f t="shared" si="213"/>
        <v>-1</v>
      </c>
      <c r="R265" s="74">
        <f t="shared" si="213"/>
        <v>-1</v>
      </c>
      <c r="S265" s="74">
        <f t="shared" ref="S265" si="215">SUM(S266:S281)</f>
        <v>0</v>
      </c>
      <c r="T265" s="90" t="s">
        <v>287</v>
      </c>
      <c r="U265" s="119"/>
    </row>
    <row r="266" spans="1:21" s="96" customFormat="1" ht="15.75" x14ac:dyDescent="0.25">
      <c r="A266" s="93"/>
      <c r="B266" s="94" t="s">
        <v>262</v>
      </c>
      <c r="C266" s="77">
        <f t="shared" ref="C266:C268" si="216">D266+E266</f>
        <v>1</v>
      </c>
      <c r="D266" s="93">
        <v>1</v>
      </c>
      <c r="E266" s="93"/>
      <c r="F266" s="132">
        <f>G266+H266+I266+J266</f>
        <v>1</v>
      </c>
      <c r="G266" s="93"/>
      <c r="H266" s="93">
        <v>1</v>
      </c>
      <c r="I266" s="93"/>
      <c r="J266" s="93"/>
      <c r="K266" s="93"/>
      <c r="L266" s="93"/>
      <c r="M266" s="121"/>
      <c r="N266" s="132">
        <f t="shared" ref="N266:N268" si="217">O266+P266</f>
        <v>1</v>
      </c>
      <c r="O266" s="93">
        <v>1</v>
      </c>
      <c r="P266" s="93"/>
      <c r="Q266" s="132">
        <f t="shared" ref="Q266:Q268" si="218">R266+S266</f>
        <v>0</v>
      </c>
      <c r="R266" s="6">
        <f t="shared" ref="R266:R281" si="219">O266-D266</f>
        <v>0</v>
      </c>
      <c r="S266" s="6">
        <f t="shared" ref="S266:S281" si="220">P266-E266</f>
        <v>0</v>
      </c>
      <c r="T266" s="95"/>
      <c r="U266" s="119"/>
    </row>
    <row r="267" spans="1:21" s="96" customFormat="1" ht="15.75" x14ac:dyDescent="0.25">
      <c r="A267" s="93"/>
      <c r="B267" s="94" t="s">
        <v>263</v>
      </c>
      <c r="C267" s="77">
        <f t="shared" si="216"/>
        <v>4</v>
      </c>
      <c r="D267" s="93">
        <v>4</v>
      </c>
      <c r="E267" s="93"/>
      <c r="F267" s="132">
        <f t="shared" ref="F267:F268" si="221">G267+H267+I267+J267</f>
        <v>4</v>
      </c>
      <c r="G267" s="93">
        <v>1</v>
      </c>
      <c r="H267" s="93">
        <v>3</v>
      </c>
      <c r="I267" s="93"/>
      <c r="J267" s="93"/>
      <c r="K267" s="93"/>
      <c r="L267" s="93"/>
      <c r="M267" s="121"/>
      <c r="N267" s="132">
        <f t="shared" si="217"/>
        <v>4</v>
      </c>
      <c r="O267" s="93">
        <v>4</v>
      </c>
      <c r="P267" s="93"/>
      <c r="Q267" s="132">
        <f t="shared" si="218"/>
        <v>0</v>
      </c>
      <c r="R267" s="6">
        <f t="shared" si="219"/>
        <v>0</v>
      </c>
      <c r="S267" s="6">
        <f t="shared" si="220"/>
        <v>0</v>
      </c>
      <c r="T267" s="95"/>
      <c r="U267" s="119"/>
    </row>
    <row r="268" spans="1:21" s="96" customFormat="1" ht="15.75" x14ac:dyDescent="0.25">
      <c r="A268" s="93"/>
      <c r="B268" s="94" t="s">
        <v>264</v>
      </c>
      <c r="C268" s="77">
        <f t="shared" si="216"/>
        <v>3</v>
      </c>
      <c r="D268" s="93">
        <v>3</v>
      </c>
      <c r="E268" s="93"/>
      <c r="F268" s="132">
        <f t="shared" si="221"/>
        <v>3</v>
      </c>
      <c r="G268" s="93"/>
      <c r="H268" s="93">
        <v>3</v>
      </c>
      <c r="I268" s="93"/>
      <c r="J268" s="93"/>
      <c r="K268" s="93"/>
      <c r="L268" s="93"/>
      <c r="M268" s="121"/>
      <c r="N268" s="132">
        <f t="shared" si="217"/>
        <v>3</v>
      </c>
      <c r="O268" s="93">
        <v>3</v>
      </c>
      <c r="P268" s="93"/>
      <c r="Q268" s="132">
        <f t="shared" si="218"/>
        <v>0</v>
      </c>
      <c r="R268" s="6">
        <f t="shared" si="219"/>
        <v>0</v>
      </c>
      <c r="S268" s="6">
        <f t="shared" si="220"/>
        <v>0</v>
      </c>
      <c r="T268" s="95"/>
      <c r="U268" s="119"/>
    </row>
    <row r="269" spans="1:21" ht="31.5" x14ac:dyDescent="0.25">
      <c r="A269" s="72">
        <v>1</v>
      </c>
      <c r="B269" s="73" t="s">
        <v>124</v>
      </c>
      <c r="C269" s="77">
        <f>D269+E269</f>
        <v>20</v>
      </c>
      <c r="D269" s="133">
        <v>14</v>
      </c>
      <c r="E269" s="130">
        <v>6</v>
      </c>
      <c r="F269" s="132">
        <f>G269+H269+I269+J269</f>
        <v>19</v>
      </c>
      <c r="G269" s="133">
        <v>1</v>
      </c>
      <c r="H269" s="130">
        <f>11-7</f>
        <v>4</v>
      </c>
      <c r="I269" s="133">
        <v>8</v>
      </c>
      <c r="J269" s="133">
        <v>6</v>
      </c>
      <c r="K269" s="133"/>
      <c r="L269" s="133"/>
      <c r="M269" s="150"/>
      <c r="N269" s="132">
        <f>O269+P269</f>
        <v>20</v>
      </c>
      <c r="O269" s="4">
        <v>14</v>
      </c>
      <c r="P269" s="130">
        <v>6</v>
      </c>
      <c r="Q269" s="6">
        <f t="shared" ref="Q269:Q281" si="222">R269+S269</f>
        <v>0</v>
      </c>
      <c r="R269" s="6">
        <f t="shared" si="219"/>
        <v>0</v>
      </c>
      <c r="S269" s="6">
        <f t="shared" si="220"/>
        <v>0</v>
      </c>
      <c r="T269" s="83"/>
      <c r="U269" s="119"/>
    </row>
    <row r="270" spans="1:21" ht="15.75" x14ac:dyDescent="0.25">
      <c r="A270" s="72">
        <v>2</v>
      </c>
      <c r="B270" s="73" t="s">
        <v>91</v>
      </c>
      <c r="C270" s="77">
        <f t="shared" ref="C270:C281" si="223">D270+E270</f>
        <v>4</v>
      </c>
      <c r="D270" s="133">
        <v>4</v>
      </c>
      <c r="E270" s="130"/>
      <c r="F270" s="132">
        <f t="shared" ref="F270:F281" si="224">G270+H270+I270+J270</f>
        <v>4</v>
      </c>
      <c r="G270" s="133">
        <v>1</v>
      </c>
      <c r="H270" s="130"/>
      <c r="I270" s="133">
        <v>3</v>
      </c>
      <c r="J270" s="133"/>
      <c r="K270" s="133"/>
      <c r="L270" s="133"/>
      <c r="M270" s="150"/>
      <c r="N270" s="132">
        <f t="shared" ref="N270:N281" si="225">O270+P270</f>
        <v>4</v>
      </c>
      <c r="O270" s="4">
        <v>4</v>
      </c>
      <c r="P270" s="130"/>
      <c r="Q270" s="6">
        <f t="shared" si="222"/>
        <v>0</v>
      </c>
      <c r="R270" s="6">
        <f t="shared" si="219"/>
        <v>0</v>
      </c>
      <c r="S270" s="6">
        <f t="shared" si="220"/>
        <v>0</v>
      </c>
      <c r="T270" s="83"/>
      <c r="U270" s="119"/>
    </row>
    <row r="271" spans="1:21" ht="15.75" x14ac:dyDescent="0.25">
      <c r="A271" s="72">
        <v>3</v>
      </c>
      <c r="B271" s="73" t="s">
        <v>252</v>
      </c>
      <c r="C271" s="77">
        <f t="shared" si="223"/>
        <v>13</v>
      </c>
      <c r="D271" s="133">
        <v>13</v>
      </c>
      <c r="E271" s="130"/>
      <c r="F271" s="132">
        <f t="shared" si="224"/>
        <v>12</v>
      </c>
      <c r="G271" s="133">
        <v>1</v>
      </c>
      <c r="H271" s="130">
        <v>2</v>
      </c>
      <c r="I271" s="133">
        <v>9</v>
      </c>
      <c r="J271" s="133"/>
      <c r="K271" s="133"/>
      <c r="L271" s="133"/>
      <c r="M271" s="150"/>
      <c r="N271" s="132">
        <f t="shared" si="225"/>
        <v>13</v>
      </c>
      <c r="O271" s="4">
        <v>13</v>
      </c>
      <c r="P271" s="130"/>
      <c r="Q271" s="6">
        <f t="shared" si="222"/>
        <v>0</v>
      </c>
      <c r="R271" s="6">
        <f t="shared" si="219"/>
        <v>0</v>
      </c>
      <c r="S271" s="6">
        <f t="shared" si="220"/>
        <v>0</v>
      </c>
      <c r="T271" s="83"/>
      <c r="U271" s="119"/>
    </row>
    <row r="272" spans="1:21" ht="31.5" x14ac:dyDescent="0.25">
      <c r="A272" s="72">
        <v>4</v>
      </c>
      <c r="B272" s="73" t="s">
        <v>96</v>
      </c>
      <c r="C272" s="77">
        <f t="shared" si="223"/>
        <v>7</v>
      </c>
      <c r="D272" s="133">
        <v>7</v>
      </c>
      <c r="E272" s="130"/>
      <c r="F272" s="132">
        <f t="shared" si="224"/>
        <v>6</v>
      </c>
      <c r="G272" s="133">
        <v>1</v>
      </c>
      <c r="H272" s="130"/>
      <c r="I272" s="133">
        <v>5</v>
      </c>
      <c r="J272" s="133"/>
      <c r="K272" s="133"/>
      <c r="L272" s="133"/>
      <c r="M272" s="150"/>
      <c r="N272" s="132">
        <f t="shared" si="225"/>
        <v>7</v>
      </c>
      <c r="O272" s="4">
        <v>7</v>
      </c>
      <c r="P272" s="130"/>
      <c r="Q272" s="6">
        <f t="shared" si="222"/>
        <v>0</v>
      </c>
      <c r="R272" s="6">
        <f t="shared" si="219"/>
        <v>0</v>
      </c>
      <c r="S272" s="6">
        <f t="shared" si="220"/>
        <v>0</v>
      </c>
      <c r="T272" s="83"/>
      <c r="U272" s="119"/>
    </row>
    <row r="273" spans="1:21" ht="15.75" x14ac:dyDescent="0.25">
      <c r="A273" s="72">
        <v>5</v>
      </c>
      <c r="B273" s="73" t="s">
        <v>95</v>
      </c>
      <c r="C273" s="77">
        <f t="shared" si="223"/>
        <v>12</v>
      </c>
      <c r="D273" s="133">
        <v>12</v>
      </c>
      <c r="E273" s="130"/>
      <c r="F273" s="132">
        <f t="shared" si="224"/>
        <v>10</v>
      </c>
      <c r="G273" s="133">
        <v>1</v>
      </c>
      <c r="H273" s="130">
        <v>1</v>
      </c>
      <c r="I273" s="133">
        <v>8</v>
      </c>
      <c r="J273" s="133"/>
      <c r="K273" s="133"/>
      <c r="L273" s="133"/>
      <c r="M273" s="150"/>
      <c r="N273" s="132">
        <f t="shared" si="225"/>
        <v>12</v>
      </c>
      <c r="O273" s="4">
        <v>12</v>
      </c>
      <c r="P273" s="130"/>
      <c r="Q273" s="6">
        <f t="shared" si="222"/>
        <v>0</v>
      </c>
      <c r="R273" s="6">
        <f t="shared" si="219"/>
        <v>0</v>
      </c>
      <c r="S273" s="6">
        <f t="shared" si="220"/>
        <v>0</v>
      </c>
      <c r="T273" s="83"/>
      <c r="U273" s="119"/>
    </row>
    <row r="274" spans="1:21" ht="31.5" x14ac:dyDescent="0.25">
      <c r="A274" s="72">
        <v>6</v>
      </c>
      <c r="B274" s="73" t="s">
        <v>92</v>
      </c>
      <c r="C274" s="77">
        <f t="shared" si="223"/>
        <v>7</v>
      </c>
      <c r="D274" s="133">
        <v>7</v>
      </c>
      <c r="E274" s="130"/>
      <c r="F274" s="132">
        <f t="shared" si="224"/>
        <v>6</v>
      </c>
      <c r="G274" s="133">
        <v>1</v>
      </c>
      <c r="H274" s="130">
        <v>2</v>
      </c>
      <c r="I274" s="133">
        <v>3</v>
      </c>
      <c r="J274" s="133"/>
      <c r="K274" s="133"/>
      <c r="L274" s="133"/>
      <c r="M274" s="150"/>
      <c r="N274" s="132">
        <f t="shared" si="225"/>
        <v>7</v>
      </c>
      <c r="O274" s="4">
        <v>7</v>
      </c>
      <c r="P274" s="130"/>
      <c r="Q274" s="6">
        <f t="shared" si="222"/>
        <v>0</v>
      </c>
      <c r="R274" s="6">
        <f t="shared" si="219"/>
        <v>0</v>
      </c>
      <c r="S274" s="6">
        <f t="shared" si="220"/>
        <v>0</v>
      </c>
      <c r="T274" s="83"/>
      <c r="U274" s="119"/>
    </row>
    <row r="275" spans="1:21" ht="31.5" x14ac:dyDescent="0.25">
      <c r="A275" s="72">
        <v>7</v>
      </c>
      <c r="B275" s="73" t="s">
        <v>253</v>
      </c>
      <c r="C275" s="77">
        <f t="shared" si="223"/>
        <v>9</v>
      </c>
      <c r="D275" s="133">
        <v>9</v>
      </c>
      <c r="E275" s="130"/>
      <c r="F275" s="132">
        <f t="shared" si="224"/>
        <v>7</v>
      </c>
      <c r="G275" s="133">
        <v>1</v>
      </c>
      <c r="H275" s="130">
        <v>2</v>
      </c>
      <c r="I275" s="133">
        <v>4</v>
      </c>
      <c r="J275" s="133"/>
      <c r="K275" s="133"/>
      <c r="L275" s="133"/>
      <c r="M275" s="150"/>
      <c r="N275" s="132">
        <f t="shared" si="225"/>
        <v>8</v>
      </c>
      <c r="O275" s="4">
        <v>8</v>
      </c>
      <c r="P275" s="130"/>
      <c r="Q275" s="6">
        <f t="shared" si="222"/>
        <v>-1</v>
      </c>
      <c r="R275" s="6">
        <f t="shared" si="219"/>
        <v>-1</v>
      </c>
      <c r="S275" s="6">
        <f t="shared" si="220"/>
        <v>0</v>
      </c>
      <c r="T275" s="83"/>
      <c r="U275" s="119"/>
    </row>
    <row r="276" spans="1:21" ht="31.5" x14ac:dyDescent="0.25">
      <c r="A276" s="72">
        <v>8</v>
      </c>
      <c r="B276" s="73" t="s">
        <v>243</v>
      </c>
      <c r="C276" s="77">
        <f t="shared" si="223"/>
        <v>4</v>
      </c>
      <c r="D276" s="133">
        <v>4</v>
      </c>
      <c r="E276" s="130"/>
      <c r="F276" s="132">
        <f t="shared" si="224"/>
        <v>4</v>
      </c>
      <c r="G276" s="133">
        <v>1</v>
      </c>
      <c r="H276" s="130">
        <v>1</v>
      </c>
      <c r="I276" s="133">
        <v>2</v>
      </c>
      <c r="J276" s="133"/>
      <c r="K276" s="133"/>
      <c r="L276" s="133"/>
      <c r="M276" s="150"/>
      <c r="N276" s="132">
        <f t="shared" si="225"/>
        <v>4</v>
      </c>
      <c r="O276" s="4">
        <v>4</v>
      </c>
      <c r="P276" s="130"/>
      <c r="Q276" s="6">
        <f t="shared" si="222"/>
        <v>0</v>
      </c>
      <c r="R276" s="6">
        <f t="shared" si="219"/>
        <v>0</v>
      </c>
      <c r="S276" s="6">
        <f t="shared" si="220"/>
        <v>0</v>
      </c>
      <c r="T276" s="83"/>
      <c r="U276" s="119"/>
    </row>
    <row r="277" spans="1:21" ht="15.75" x14ac:dyDescent="0.25">
      <c r="A277" s="72">
        <v>9</v>
      </c>
      <c r="B277" s="73" t="s">
        <v>89</v>
      </c>
      <c r="C277" s="77">
        <f t="shared" si="223"/>
        <v>3</v>
      </c>
      <c r="D277" s="133">
        <v>3</v>
      </c>
      <c r="E277" s="130"/>
      <c r="F277" s="132">
        <f t="shared" si="224"/>
        <v>2</v>
      </c>
      <c r="G277" s="133">
        <v>1</v>
      </c>
      <c r="H277" s="130"/>
      <c r="I277" s="133">
        <v>1</v>
      </c>
      <c r="J277" s="133"/>
      <c r="K277" s="133"/>
      <c r="L277" s="133"/>
      <c r="M277" s="150"/>
      <c r="N277" s="132">
        <f t="shared" si="225"/>
        <v>3</v>
      </c>
      <c r="O277" s="4">
        <v>3</v>
      </c>
      <c r="P277" s="130"/>
      <c r="Q277" s="6">
        <f t="shared" si="222"/>
        <v>0</v>
      </c>
      <c r="R277" s="6">
        <f t="shared" si="219"/>
        <v>0</v>
      </c>
      <c r="S277" s="6">
        <f t="shared" si="220"/>
        <v>0</v>
      </c>
      <c r="T277" s="83"/>
      <c r="U277" s="119"/>
    </row>
    <row r="278" spans="1:21" ht="15.75" x14ac:dyDescent="0.25">
      <c r="A278" s="72">
        <v>10</v>
      </c>
      <c r="B278" s="73" t="s">
        <v>94</v>
      </c>
      <c r="C278" s="77">
        <f t="shared" si="223"/>
        <v>8</v>
      </c>
      <c r="D278" s="133">
        <v>8</v>
      </c>
      <c r="E278" s="130"/>
      <c r="F278" s="132">
        <f t="shared" si="224"/>
        <v>8</v>
      </c>
      <c r="G278" s="133">
        <v>1</v>
      </c>
      <c r="H278" s="130">
        <v>2</v>
      </c>
      <c r="I278" s="133">
        <v>5</v>
      </c>
      <c r="J278" s="133"/>
      <c r="K278" s="133"/>
      <c r="L278" s="133"/>
      <c r="M278" s="150"/>
      <c r="N278" s="132">
        <f t="shared" si="225"/>
        <v>8</v>
      </c>
      <c r="O278" s="4">
        <v>8</v>
      </c>
      <c r="P278" s="130"/>
      <c r="Q278" s="6">
        <f t="shared" si="222"/>
        <v>0</v>
      </c>
      <c r="R278" s="6">
        <f t="shared" si="219"/>
        <v>0</v>
      </c>
      <c r="S278" s="6">
        <f t="shared" si="220"/>
        <v>0</v>
      </c>
      <c r="T278" s="83"/>
      <c r="U278" s="119"/>
    </row>
    <row r="279" spans="1:21" ht="15.75" x14ac:dyDescent="0.25">
      <c r="A279" s="72">
        <v>11</v>
      </c>
      <c r="B279" s="73" t="s">
        <v>98</v>
      </c>
      <c r="C279" s="77">
        <f t="shared" si="223"/>
        <v>3</v>
      </c>
      <c r="D279" s="133">
        <v>3</v>
      </c>
      <c r="E279" s="130"/>
      <c r="F279" s="132">
        <f t="shared" si="224"/>
        <v>2</v>
      </c>
      <c r="G279" s="133">
        <v>1</v>
      </c>
      <c r="H279" s="130"/>
      <c r="I279" s="133">
        <v>1</v>
      </c>
      <c r="J279" s="133"/>
      <c r="K279" s="133"/>
      <c r="L279" s="133"/>
      <c r="M279" s="150"/>
      <c r="N279" s="132">
        <f t="shared" si="225"/>
        <v>3</v>
      </c>
      <c r="O279" s="4">
        <v>3</v>
      </c>
      <c r="P279" s="130"/>
      <c r="Q279" s="6">
        <f t="shared" si="222"/>
        <v>0</v>
      </c>
      <c r="R279" s="6">
        <f t="shared" si="219"/>
        <v>0</v>
      </c>
      <c r="S279" s="6">
        <f t="shared" si="220"/>
        <v>0</v>
      </c>
      <c r="T279" s="83"/>
      <c r="U279" s="119"/>
    </row>
    <row r="280" spans="1:21" ht="15.75" x14ac:dyDescent="0.25">
      <c r="A280" s="72">
        <v>12</v>
      </c>
      <c r="B280" s="73" t="s">
        <v>87</v>
      </c>
      <c r="C280" s="77">
        <f t="shared" si="223"/>
        <v>8</v>
      </c>
      <c r="D280" s="133">
        <v>8</v>
      </c>
      <c r="E280" s="130"/>
      <c r="F280" s="132">
        <f t="shared" si="224"/>
        <v>5</v>
      </c>
      <c r="G280" s="133"/>
      <c r="H280" s="130">
        <v>1</v>
      </c>
      <c r="I280" s="133">
        <v>4</v>
      </c>
      <c r="J280" s="133"/>
      <c r="K280" s="133"/>
      <c r="L280" s="133"/>
      <c r="M280" s="150"/>
      <c r="N280" s="132">
        <f t="shared" si="225"/>
        <v>8</v>
      </c>
      <c r="O280" s="4">
        <v>8</v>
      </c>
      <c r="P280" s="130"/>
      <c r="Q280" s="6">
        <f t="shared" si="222"/>
        <v>0</v>
      </c>
      <c r="R280" s="6">
        <f t="shared" si="219"/>
        <v>0</v>
      </c>
      <c r="S280" s="6">
        <f t="shared" si="220"/>
        <v>0</v>
      </c>
      <c r="T280" s="83"/>
      <c r="U280" s="119"/>
    </row>
    <row r="281" spans="1:21" ht="15.75" x14ac:dyDescent="0.25">
      <c r="A281" s="72">
        <v>13</v>
      </c>
      <c r="B281" s="73" t="s">
        <v>71</v>
      </c>
      <c r="C281" s="77">
        <f t="shared" si="223"/>
        <v>5</v>
      </c>
      <c r="D281" s="133">
        <v>5</v>
      </c>
      <c r="E281" s="130"/>
      <c r="F281" s="132">
        <f t="shared" si="224"/>
        <v>4</v>
      </c>
      <c r="G281" s="133"/>
      <c r="H281" s="130">
        <v>1</v>
      </c>
      <c r="I281" s="133">
        <v>3</v>
      </c>
      <c r="J281" s="133"/>
      <c r="K281" s="133"/>
      <c r="L281" s="133"/>
      <c r="M281" s="150"/>
      <c r="N281" s="132">
        <f t="shared" si="225"/>
        <v>5</v>
      </c>
      <c r="O281" s="4">
        <v>5</v>
      </c>
      <c r="P281" s="130"/>
      <c r="Q281" s="6">
        <f t="shared" si="222"/>
        <v>0</v>
      </c>
      <c r="R281" s="6">
        <f t="shared" si="219"/>
        <v>0</v>
      </c>
      <c r="S281" s="6">
        <f t="shared" si="220"/>
        <v>0</v>
      </c>
      <c r="T281" s="83"/>
      <c r="U281" s="119"/>
    </row>
    <row r="282" spans="1:21" ht="30" x14ac:dyDescent="0.25">
      <c r="A282" s="5" t="s">
        <v>131</v>
      </c>
      <c r="B282" s="12" t="s">
        <v>159</v>
      </c>
      <c r="C282" s="5">
        <f>SUM(C283:C296)</f>
        <v>107</v>
      </c>
      <c r="D282" s="5">
        <f t="shared" ref="D282:R282" si="226">SUM(D283:D296)</f>
        <v>101</v>
      </c>
      <c r="E282" s="5">
        <f t="shared" si="226"/>
        <v>6</v>
      </c>
      <c r="F282" s="5">
        <f t="shared" si="226"/>
        <v>99</v>
      </c>
      <c r="G282" s="5">
        <f>SUM(G283:G296)</f>
        <v>11</v>
      </c>
      <c r="H282" s="5">
        <f t="shared" si="226"/>
        <v>21</v>
      </c>
      <c r="I282" s="5">
        <f t="shared" si="226"/>
        <v>61</v>
      </c>
      <c r="J282" s="5">
        <f t="shared" si="226"/>
        <v>6</v>
      </c>
      <c r="K282" s="5">
        <f t="shared" si="226"/>
        <v>0</v>
      </c>
      <c r="L282" s="5">
        <v>5</v>
      </c>
      <c r="M282" s="140">
        <v>1</v>
      </c>
      <c r="N282" s="5">
        <f t="shared" si="226"/>
        <v>106</v>
      </c>
      <c r="O282" s="5">
        <f t="shared" si="226"/>
        <v>100</v>
      </c>
      <c r="P282" s="5">
        <f t="shared" ref="P282" si="227">SUM(P283:P296)</f>
        <v>6</v>
      </c>
      <c r="Q282" s="5">
        <f t="shared" si="226"/>
        <v>-1</v>
      </c>
      <c r="R282" s="5">
        <f t="shared" si="226"/>
        <v>-1</v>
      </c>
      <c r="S282" s="5">
        <f t="shared" ref="S282" si="228">SUM(S283:S296)</f>
        <v>0</v>
      </c>
      <c r="T282" s="90" t="s">
        <v>287</v>
      </c>
      <c r="U282" s="119"/>
    </row>
    <row r="283" spans="1:21" x14ac:dyDescent="0.25">
      <c r="A283" s="6"/>
      <c r="B283" s="10" t="s">
        <v>100</v>
      </c>
      <c r="C283" s="6">
        <v>4</v>
      </c>
      <c r="D283" s="6">
        <v>4</v>
      </c>
      <c r="E283" s="6"/>
      <c r="F283" s="6">
        <f>G283+H283+I283+J283</f>
        <v>3</v>
      </c>
      <c r="G283" s="6">
        <v>1</v>
      </c>
      <c r="H283" s="6">
        <v>2</v>
      </c>
      <c r="I283" s="6"/>
      <c r="J283" s="6"/>
      <c r="K283" s="6"/>
      <c r="L283" s="6"/>
      <c r="M283" s="121"/>
      <c r="N283" s="6">
        <f>O283+P283</f>
        <v>4</v>
      </c>
      <c r="O283" s="6">
        <v>4</v>
      </c>
      <c r="P283" s="6"/>
      <c r="Q283" s="6">
        <f t="shared" ref="Q283:Q296" si="229">R283+S283</f>
        <v>0</v>
      </c>
      <c r="R283" s="6">
        <f t="shared" ref="R283:R296" si="230">O283-D283</f>
        <v>0</v>
      </c>
      <c r="S283" s="6">
        <f t="shared" ref="S283:S296" si="231">P283-E283</f>
        <v>0</v>
      </c>
      <c r="T283" s="83" t="s">
        <v>286</v>
      </c>
      <c r="U283" s="119"/>
    </row>
    <row r="284" spans="1:21" ht="30" x14ac:dyDescent="0.25">
      <c r="A284" s="6"/>
      <c r="B284" s="11" t="s">
        <v>101</v>
      </c>
      <c r="C284" s="6">
        <v>3</v>
      </c>
      <c r="D284" s="6">
        <v>3</v>
      </c>
      <c r="E284" s="6"/>
      <c r="F284" s="6">
        <f t="shared" ref="F284:F296" si="232">G284+H284+I284+J284</f>
        <v>3</v>
      </c>
      <c r="G284" s="6"/>
      <c r="H284" s="6">
        <v>3</v>
      </c>
      <c r="I284" s="6"/>
      <c r="J284" s="6"/>
      <c r="K284" s="6"/>
      <c r="L284" s="6"/>
      <c r="M284" s="121"/>
      <c r="N284" s="6">
        <f t="shared" ref="N284:N296" si="233">O284+P284</f>
        <v>3</v>
      </c>
      <c r="O284" s="6">
        <v>3</v>
      </c>
      <c r="P284" s="6"/>
      <c r="Q284" s="6">
        <f t="shared" si="229"/>
        <v>0</v>
      </c>
      <c r="R284" s="6">
        <f t="shared" si="230"/>
        <v>0</v>
      </c>
      <c r="S284" s="6">
        <f t="shared" si="231"/>
        <v>0</v>
      </c>
      <c r="T284" s="83"/>
      <c r="U284" s="119"/>
    </row>
    <row r="285" spans="1:21" ht="30" x14ac:dyDescent="0.25">
      <c r="A285" s="6">
        <v>1</v>
      </c>
      <c r="B285" s="11" t="s">
        <v>268</v>
      </c>
      <c r="C285" s="6">
        <v>18</v>
      </c>
      <c r="D285" s="6">
        <v>12</v>
      </c>
      <c r="E285" s="6">
        <v>6</v>
      </c>
      <c r="F285" s="6">
        <f t="shared" si="232"/>
        <v>16</v>
      </c>
      <c r="G285" s="6">
        <v>1</v>
      </c>
      <c r="H285" s="6">
        <v>1</v>
      </c>
      <c r="I285" s="6">
        <v>8</v>
      </c>
      <c r="J285" s="6">
        <v>6</v>
      </c>
      <c r="K285" s="6"/>
      <c r="L285" s="6"/>
      <c r="M285" s="121"/>
      <c r="N285" s="6">
        <f t="shared" si="233"/>
        <v>18</v>
      </c>
      <c r="O285" s="6">
        <v>12</v>
      </c>
      <c r="P285" s="6">
        <v>6</v>
      </c>
      <c r="Q285" s="6">
        <f t="shared" si="229"/>
        <v>0</v>
      </c>
      <c r="R285" s="6">
        <f t="shared" si="230"/>
        <v>0</v>
      </c>
      <c r="S285" s="6">
        <f t="shared" si="231"/>
        <v>0</v>
      </c>
      <c r="T285" s="83"/>
      <c r="U285" s="119"/>
    </row>
    <row r="286" spans="1:21" ht="15.75" x14ac:dyDescent="0.25">
      <c r="A286" s="30">
        <v>2</v>
      </c>
      <c r="B286" s="31" t="s">
        <v>102</v>
      </c>
      <c r="C286" s="6">
        <v>6</v>
      </c>
      <c r="D286" s="24">
        <v>6</v>
      </c>
      <c r="E286" s="24"/>
      <c r="F286" s="6">
        <f t="shared" si="232"/>
        <v>5</v>
      </c>
      <c r="G286" s="24"/>
      <c r="H286" s="24">
        <v>1</v>
      </c>
      <c r="I286" s="24">
        <v>4</v>
      </c>
      <c r="J286" s="24"/>
      <c r="K286" s="24"/>
      <c r="L286" s="24"/>
      <c r="M286" s="121"/>
      <c r="N286" s="6">
        <f t="shared" si="233"/>
        <v>6</v>
      </c>
      <c r="O286" s="24">
        <v>6</v>
      </c>
      <c r="P286" s="24"/>
      <c r="Q286" s="6">
        <f t="shared" si="229"/>
        <v>0</v>
      </c>
      <c r="R286" s="6">
        <f t="shared" si="230"/>
        <v>0</v>
      </c>
      <c r="S286" s="6">
        <f t="shared" si="231"/>
        <v>0</v>
      </c>
      <c r="T286" s="83"/>
      <c r="U286" s="119"/>
    </row>
    <row r="287" spans="1:21" ht="31.5" x14ac:dyDescent="0.25">
      <c r="A287" s="30">
        <v>3</v>
      </c>
      <c r="B287" s="31" t="s">
        <v>103</v>
      </c>
      <c r="C287" s="6">
        <v>10</v>
      </c>
      <c r="D287" s="6">
        <v>10</v>
      </c>
      <c r="E287" s="6"/>
      <c r="F287" s="6">
        <f t="shared" si="232"/>
        <v>9</v>
      </c>
      <c r="G287" s="6">
        <v>1</v>
      </c>
      <c r="H287" s="6">
        <v>2</v>
      </c>
      <c r="I287" s="6">
        <v>6</v>
      </c>
      <c r="J287" s="6"/>
      <c r="K287" s="6"/>
      <c r="L287" s="6"/>
      <c r="M287" s="121"/>
      <c r="N287" s="6">
        <f t="shared" si="233"/>
        <v>10</v>
      </c>
      <c r="O287" s="6">
        <v>10</v>
      </c>
      <c r="P287" s="6"/>
      <c r="Q287" s="6">
        <f t="shared" si="229"/>
        <v>0</v>
      </c>
      <c r="R287" s="6">
        <f t="shared" si="230"/>
        <v>0</v>
      </c>
      <c r="S287" s="6">
        <f t="shared" si="231"/>
        <v>0</v>
      </c>
      <c r="T287" s="83"/>
      <c r="U287" s="119"/>
    </row>
    <row r="288" spans="1:21" ht="31.5" x14ac:dyDescent="0.25">
      <c r="A288" s="30">
        <v>4</v>
      </c>
      <c r="B288" s="31" t="s">
        <v>104</v>
      </c>
      <c r="C288" s="6">
        <v>7</v>
      </c>
      <c r="D288" s="6">
        <v>7</v>
      </c>
      <c r="E288" s="6"/>
      <c r="F288" s="6">
        <f t="shared" si="232"/>
        <v>7</v>
      </c>
      <c r="G288" s="6">
        <v>1</v>
      </c>
      <c r="H288" s="6">
        <v>2</v>
      </c>
      <c r="I288" s="6">
        <v>4</v>
      </c>
      <c r="J288" s="6"/>
      <c r="K288" s="6"/>
      <c r="L288" s="6"/>
      <c r="M288" s="121"/>
      <c r="N288" s="6">
        <f t="shared" si="233"/>
        <v>7</v>
      </c>
      <c r="O288" s="6">
        <v>7</v>
      </c>
      <c r="P288" s="6"/>
      <c r="Q288" s="6">
        <f t="shared" si="229"/>
        <v>0</v>
      </c>
      <c r="R288" s="6">
        <f t="shared" si="230"/>
        <v>0</v>
      </c>
      <c r="S288" s="6">
        <f t="shared" si="231"/>
        <v>0</v>
      </c>
      <c r="T288" s="83"/>
      <c r="U288" s="119"/>
    </row>
    <row r="289" spans="1:21" ht="15.75" x14ac:dyDescent="0.25">
      <c r="A289" s="30">
        <v>5</v>
      </c>
      <c r="B289" s="31" t="s">
        <v>105</v>
      </c>
      <c r="C289" s="6">
        <v>7</v>
      </c>
      <c r="D289" s="6">
        <v>7</v>
      </c>
      <c r="E289" s="6"/>
      <c r="F289" s="6">
        <f t="shared" si="232"/>
        <v>7</v>
      </c>
      <c r="G289" s="6">
        <v>1</v>
      </c>
      <c r="H289" s="6">
        <v>2</v>
      </c>
      <c r="I289" s="6">
        <v>4</v>
      </c>
      <c r="J289" s="6"/>
      <c r="K289" s="6"/>
      <c r="L289" s="6"/>
      <c r="M289" s="121"/>
      <c r="N289" s="6">
        <f t="shared" si="233"/>
        <v>7</v>
      </c>
      <c r="O289" s="6">
        <v>7</v>
      </c>
      <c r="P289" s="6"/>
      <c r="Q289" s="6">
        <f t="shared" si="229"/>
        <v>0</v>
      </c>
      <c r="R289" s="6">
        <f t="shared" si="230"/>
        <v>0</v>
      </c>
      <c r="S289" s="6">
        <f t="shared" si="231"/>
        <v>0</v>
      </c>
      <c r="T289" s="83"/>
      <c r="U289" s="119"/>
    </row>
    <row r="290" spans="1:21" ht="31.5" x14ac:dyDescent="0.25">
      <c r="A290" s="30">
        <v>6</v>
      </c>
      <c r="B290" s="31" t="s">
        <v>106</v>
      </c>
      <c r="C290" s="6">
        <v>12</v>
      </c>
      <c r="D290" s="6">
        <v>12</v>
      </c>
      <c r="E290" s="6"/>
      <c r="F290" s="6">
        <f t="shared" si="232"/>
        <v>10</v>
      </c>
      <c r="G290" s="6">
        <v>1</v>
      </c>
      <c r="H290" s="6">
        <v>2</v>
      </c>
      <c r="I290" s="6">
        <v>7</v>
      </c>
      <c r="J290" s="6"/>
      <c r="K290" s="6"/>
      <c r="L290" s="6"/>
      <c r="M290" s="121"/>
      <c r="N290" s="6">
        <f t="shared" si="233"/>
        <v>12</v>
      </c>
      <c r="O290" s="6">
        <v>12</v>
      </c>
      <c r="P290" s="6"/>
      <c r="Q290" s="6">
        <f t="shared" si="229"/>
        <v>0</v>
      </c>
      <c r="R290" s="6">
        <f t="shared" si="230"/>
        <v>0</v>
      </c>
      <c r="S290" s="6">
        <f t="shared" si="231"/>
        <v>0</v>
      </c>
      <c r="T290" s="83"/>
      <c r="U290" s="119"/>
    </row>
    <row r="291" spans="1:21" ht="31.5" x14ac:dyDescent="0.25">
      <c r="A291" s="30">
        <v>7</v>
      </c>
      <c r="B291" s="31" t="s">
        <v>107</v>
      </c>
      <c r="C291" s="6">
        <v>10</v>
      </c>
      <c r="D291" s="6">
        <v>10</v>
      </c>
      <c r="E291" s="6"/>
      <c r="F291" s="6">
        <f t="shared" si="232"/>
        <v>9</v>
      </c>
      <c r="G291" s="6">
        <v>1</v>
      </c>
      <c r="H291" s="6">
        <v>1</v>
      </c>
      <c r="I291" s="6">
        <v>7</v>
      </c>
      <c r="J291" s="6"/>
      <c r="K291" s="6"/>
      <c r="L291" s="6"/>
      <c r="M291" s="121"/>
      <c r="N291" s="6">
        <f t="shared" si="233"/>
        <v>10</v>
      </c>
      <c r="O291" s="6">
        <v>10</v>
      </c>
      <c r="P291" s="6"/>
      <c r="Q291" s="6">
        <f t="shared" si="229"/>
        <v>0</v>
      </c>
      <c r="R291" s="6">
        <f t="shared" si="230"/>
        <v>0</v>
      </c>
      <c r="S291" s="6">
        <f t="shared" si="231"/>
        <v>0</v>
      </c>
      <c r="T291" s="83"/>
      <c r="U291" s="119"/>
    </row>
    <row r="292" spans="1:21" ht="31.5" x14ac:dyDescent="0.25">
      <c r="A292" s="30">
        <v>8</v>
      </c>
      <c r="B292" s="31" t="s">
        <v>108</v>
      </c>
      <c r="C292" s="6">
        <v>12</v>
      </c>
      <c r="D292" s="6">
        <v>12</v>
      </c>
      <c r="E292" s="6"/>
      <c r="F292" s="6">
        <f t="shared" si="232"/>
        <v>12</v>
      </c>
      <c r="G292" s="6">
        <v>1</v>
      </c>
      <c r="H292" s="6">
        <v>2</v>
      </c>
      <c r="I292" s="6">
        <v>9</v>
      </c>
      <c r="J292" s="6"/>
      <c r="K292" s="6"/>
      <c r="L292" s="6"/>
      <c r="M292" s="121"/>
      <c r="N292" s="6">
        <f t="shared" si="233"/>
        <v>12</v>
      </c>
      <c r="O292" s="6">
        <v>12</v>
      </c>
      <c r="P292" s="6"/>
      <c r="Q292" s="6">
        <f t="shared" si="229"/>
        <v>0</v>
      </c>
      <c r="R292" s="6">
        <f t="shared" si="230"/>
        <v>0</v>
      </c>
      <c r="S292" s="6">
        <f t="shared" si="231"/>
        <v>0</v>
      </c>
      <c r="T292" s="83"/>
      <c r="U292" s="119"/>
    </row>
    <row r="293" spans="1:21" ht="15.75" x14ac:dyDescent="0.25">
      <c r="A293" s="30">
        <v>9</v>
      </c>
      <c r="B293" s="31" t="s">
        <v>109</v>
      </c>
      <c r="C293" s="6">
        <v>4</v>
      </c>
      <c r="D293" s="24">
        <v>4</v>
      </c>
      <c r="E293" s="24"/>
      <c r="F293" s="6">
        <f t="shared" si="232"/>
        <v>4</v>
      </c>
      <c r="G293" s="24">
        <v>1</v>
      </c>
      <c r="H293" s="24"/>
      <c r="I293" s="24">
        <v>3</v>
      </c>
      <c r="J293" s="24"/>
      <c r="K293" s="24"/>
      <c r="L293" s="24"/>
      <c r="M293" s="121"/>
      <c r="N293" s="6">
        <f t="shared" si="233"/>
        <v>4</v>
      </c>
      <c r="O293" s="24">
        <v>4</v>
      </c>
      <c r="P293" s="24"/>
      <c r="Q293" s="6">
        <f t="shared" si="229"/>
        <v>0</v>
      </c>
      <c r="R293" s="6">
        <f t="shared" si="230"/>
        <v>0</v>
      </c>
      <c r="S293" s="6">
        <f t="shared" si="231"/>
        <v>0</v>
      </c>
      <c r="T293" s="83"/>
      <c r="U293" s="119"/>
    </row>
    <row r="294" spans="1:21" ht="31.5" x14ac:dyDescent="0.25">
      <c r="A294" s="30">
        <v>10</v>
      </c>
      <c r="B294" s="31" t="s">
        <v>110</v>
      </c>
      <c r="C294" s="6">
        <v>5</v>
      </c>
      <c r="D294" s="24">
        <v>5</v>
      </c>
      <c r="E294" s="24"/>
      <c r="F294" s="6">
        <f t="shared" si="232"/>
        <v>5</v>
      </c>
      <c r="G294" s="24">
        <v>1</v>
      </c>
      <c r="H294" s="24">
        <v>1</v>
      </c>
      <c r="I294" s="24">
        <v>3</v>
      </c>
      <c r="J294" s="24"/>
      <c r="K294" s="24"/>
      <c r="L294" s="24"/>
      <c r="M294" s="121"/>
      <c r="N294" s="6">
        <f t="shared" si="233"/>
        <v>4</v>
      </c>
      <c r="O294" s="24">
        <v>4</v>
      </c>
      <c r="P294" s="24"/>
      <c r="Q294" s="6">
        <f t="shared" si="229"/>
        <v>-1</v>
      </c>
      <c r="R294" s="6">
        <f t="shared" si="230"/>
        <v>-1</v>
      </c>
      <c r="S294" s="6">
        <f t="shared" si="231"/>
        <v>0</v>
      </c>
      <c r="T294" s="83"/>
      <c r="U294" s="119"/>
    </row>
    <row r="295" spans="1:21" ht="15.75" x14ac:dyDescent="0.25">
      <c r="A295" s="30">
        <v>11</v>
      </c>
      <c r="B295" s="31" t="s">
        <v>111</v>
      </c>
      <c r="C295" s="6">
        <v>3</v>
      </c>
      <c r="D295" s="24">
        <v>3</v>
      </c>
      <c r="E295" s="24"/>
      <c r="F295" s="6">
        <f t="shared" si="232"/>
        <v>3</v>
      </c>
      <c r="G295" s="24"/>
      <c r="H295" s="24">
        <v>1</v>
      </c>
      <c r="I295" s="24">
        <v>2</v>
      </c>
      <c r="J295" s="24"/>
      <c r="K295" s="24"/>
      <c r="L295" s="24"/>
      <c r="M295" s="121"/>
      <c r="N295" s="6">
        <f t="shared" si="233"/>
        <v>3</v>
      </c>
      <c r="O295" s="24">
        <v>3</v>
      </c>
      <c r="P295" s="24"/>
      <c r="Q295" s="6">
        <f t="shared" si="229"/>
        <v>0</v>
      </c>
      <c r="R295" s="6">
        <f t="shared" si="230"/>
        <v>0</v>
      </c>
      <c r="S295" s="6">
        <f t="shared" si="231"/>
        <v>0</v>
      </c>
      <c r="T295" s="83"/>
      <c r="U295" s="119"/>
    </row>
    <row r="296" spans="1:21" ht="15.75" x14ac:dyDescent="0.25">
      <c r="A296" s="30">
        <v>12</v>
      </c>
      <c r="B296" s="31" t="s">
        <v>112</v>
      </c>
      <c r="C296" s="6">
        <v>6</v>
      </c>
      <c r="D296" s="6">
        <v>6</v>
      </c>
      <c r="E296" s="6"/>
      <c r="F296" s="6">
        <f t="shared" si="232"/>
        <v>6</v>
      </c>
      <c r="G296" s="6">
        <v>1</v>
      </c>
      <c r="H296" s="6">
        <v>1</v>
      </c>
      <c r="I296" s="6">
        <v>4</v>
      </c>
      <c r="J296" s="6"/>
      <c r="K296" s="6"/>
      <c r="L296" s="6"/>
      <c r="M296" s="121"/>
      <c r="N296" s="6">
        <f t="shared" si="233"/>
        <v>6</v>
      </c>
      <c r="O296" s="6">
        <v>6</v>
      </c>
      <c r="P296" s="6"/>
      <c r="Q296" s="6">
        <f t="shared" si="229"/>
        <v>0</v>
      </c>
      <c r="R296" s="6">
        <f t="shared" si="230"/>
        <v>0</v>
      </c>
      <c r="S296" s="6">
        <f t="shared" si="231"/>
        <v>0</v>
      </c>
      <c r="T296" s="83"/>
      <c r="U296" s="119"/>
    </row>
  </sheetData>
  <mergeCells count="29">
    <mergeCell ref="D6:E6"/>
    <mergeCell ref="G6:J6"/>
    <mergeCell ref="O6:P6"/>
    <mergeCell ref="N6:N8"/>
    <mergeCell ref="O7:O8"/>
    <mergeCell ref="P7:P8"/>
    <mergeCell ref="G7:I7"/>
    <mergeCell ref="E7:E8"/>
    <mergeCell ref="Q5:S5"/>
    <mergeCell ref="R7:R8"/>
    <mergeCell ref="S7:S8"/>
    <mergeCell ref="N5:P5"/>
    <mergeCell ref="K5:L7"/>
    <mergeCell ref="A1:C1"/>
    <mergeCell ref="A5:A8"/>
    <mergeCell ref="D7:D8"/>
    <mergeCell ref="C6:C8"/>
    <mergeCell ref="M5:M8"/>
    <mergeCell ref="A2:T2"/>
    <mergeCell ref="J7:J8"/>
    <mergeCell ref="T5:T8"/>
    <mergeCell ref="A3:T3"/>
    <mergeCell ref="Q6:Q8"/>
    <mergeCell ref="R6:S6"/>
    <mergeCell ref="B5:B8"/>
    <mergeCell ref="A4:T4"/>
    <mergeCell ref="F6:F8"/>
    <mergeCell ref="C5:E5"/>
    <mergeCell ref="F5:J5"/>
  </mergeCells>
  <pageMargins left="0.59055118110236227" right="0.15748031496062992" top="0.35433070866141736" bottom="0.31496062992125984" header="0.31496062992125984" footer="0.31496062992125984"/>
  <pageSetup paperSize="9" scale="66" fitToHeight="0" orientation="landscape" r:id="rId1"/>
  <headerFooter>
    <oddFooter>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7"/>
  <sheetViews>
    <sheetView tabSelected="1" workbookViewId="0">
      <selection activeCell="H10" sqref="H10"/>
    </sheetView>
  </sheetViews>
  <sheetFormatPr defaultColWidth="9" defaultRowHeight="15" x14ac:dyDescent="0.25"/>
  <cols>
    <col min="1" max="1" width="5.7109375" style="2" customWidth="1"/>
    <col min="2" max="2" width="23.28515625" style="2" customWidth="1"/>
    <col min="3" max="3" width="26.7109375" style="115" customWidth="1"/>
    <col min="4" max="4" width="10.85546875" style="2" customWidth="1"/>
    <col min="5" max="5" width="12.85546875" style="2" customWidth="1"/>
    <col min="6" max="6" width="10.140625" style="2" customWidth="1"/>
    <col min="7" max="16384" width="9" style="2"/>
  </cols>
  <sheetData>
    <row r="1" spans="1:6" x14ac:dyDescent="0.25">
      <c r="A1" s="179" t="s">
        <v>24</v>
      </c>
      <c r="B1" s="179"/>
      <c r="C1" s="179"/>
      <c r="D1" s="179"/>
      <c r="E1" s="179"/>
      <c r="F1" s="179"/>
    </row>
    <row r="2" spans="1:6" ht="42" customHeight="1" x14ac:dyDescent="0.25">
      <c r="A2" s="163" t="s">
        <v>28</v>
      </c>
      <c r="B2" s="163"/>
      <c r="C2" s="163"/>
      <c r="D2" s="163"/>
      <c r="E2" s="163"/>
      <c r="F2" s="163"/>
    </row>
    <row r="3" spans="1:6" x14ac:dyDescent="0.25">
      <c r="A3" s="181" t="str">
        <f>'Biểu 1'!A4:T4</f>
        <v>(Kèm theo Kế hoạch số 204/KH-UBND ngày  31/8/2023 của UBND tỉnh Tuyên Quang)</v>
      </c>
      <c r="B3" s="181"/>
      <c r="C3" s="181"/>
      <c r="D3" s="181"/>
      <c r="E3" s="181"/>
      <c r="F3" s="181"/>
    </row>
    <row r="5" spans="1:6" s="3" customFormat="1" ht="54" customHeight="1" x14ac:dyDescent="0.2">
      <c r="A5" s="8" t="s">
        <v>4</v>
      </c>
      <c r="B5" s="8" t="s">
        <v>5</v>
      </c>
      <c r="C5" s="8" t="s">
        <v>6</v>
      </c>
      <c r="D5" s="8" t="s">
        <v>7</v>
      </c>
      <c r="E5" s="8" t="s">
        <v>8</v>
      </c>
      <c r="F5" s="8" t="s">
        <v>9</v>
      </c>
    </row>
    <row r="6" spans="1:6" s="3" customFormat="1" ht="18" customHeight="1" x14ac:dyDescent="0.2">
      <c r="A6" s="8" t="s">
        <v>15</v>
      </c>
      <c r="B6" s="8" t="s">
        <v>11</v>
      </c>
      <c r="C6" s="8"/>
      <c r="D6" s="8">
        <v>14</v>
      </c>
      <c r="E6" s="8">
        <v>1</v>
      </c>
      <c r="F6" s="8"/>
    </row>
    <row r="7" spans="1:6" s="3" customFormat="1" ht="19.149999999999999" customHeight="1" x14ac:dyDescent="0.2">
      <c r="A7" s="8" t="s">
        <v>10</v>
      </c>
      <c r="B7" s="8" t="s">
        <v>273</v>
      </c>
      <c r="C7" s="8"/>
      <c r="D7" s="8"/>
      <c r="E7" s="8"/>
      <c r="F7" s="8"/>
    </row>
    <row r="8" spans="1:6" s="3" customFormat="1" ht="36.75" customHeight="1" x14ac:dyDescent="0.2">
      <c r="A8" s="4">
        <v>1</v>
      </c>
      <c r="B8" s="99" t="s">
        <v>271</v>
      </c>
      <c r="C8" s="100" t="s">
        <v>279</v>
      </c>
      <c r="D8" s="98" t="s">
        <v>12</v>
      </c>
      <c r="E8" s="17"/>
      <c r="F8" s="101" t="s">
        <v>272</v>
      </c>
    </row>
    <row r="9" spans="1:6" ht="17.45" customHeight="1" x14ac:dyDescent="0.25">
      <c r="A9" s="8" t="s">
        <v>13</v>
      </c>
      <c r="B9" s="102" t="s">
        <v>54</v>
      </c>
      <c r="C9" s="7"/>
      <c r="D9" s="7"/>
      <c r="E9" s="7"/>
      <c r="F9" s="7"/>
    </row>
    <row r="10" spans="1:6" ht="31.15" customHeight="1" x14ac:dyDescent="0.25">
      <c r="A10" s="4">
        <v>1</v>
      </c>
      <c r="B10" s="99" t="s">
        <v>55</v>
      </c>
      <c r="C10" s="100" t="s">
        <v>56</v>
      </c>
      <c r="D10" s="98" t="s">
        <v>12</v>
      </c>
      <c r="E10" s="17"/>
      <c r="F10" s="101">
        <v>44927</v>
      </c>
    </row>
    <row r="11" spans="1:6" s="3" customFormat="1" ht="33" customHeight="1" x14ac:dyDescent="0.2">
      <c r="A11" s="4">
        <v>2</v>
      </c>
      <c r="B11" s="103" t="s">
        <v>57</v>
      </c>
      <c r="C11" s="104" t="s">
        <v>58</v>
      </c>
      <c r="D11" s="98" t="s">
        <v>12</v>
      </c>
      <c r="E11" s="17"/>
      <c r="F11" s="101">
        <v>45139</v>
      </c>
    </row>
    <row r="12" spans="1:6" ht="42" customHeight="1" x14ac:dyDescent="0.25">
      <c r="A12" s="4">
        <v>3</v>
      </c>
      <c r="B12" s="105" t="s">
        <v>59</v>
      </c>
      <c r="C12" s="106" t="s">
        <v>60</v>
      </c>
      <c r="D12" s="98" t="s">
        <v>12</v>
      </c>
      <c r="E12" s="17"/>
      <c r="F12" s="101">
        <v>45170</v>
      </c>
    </row>
    <row r="13" spans="1:6" ht="20.45" customHeight="1" x14ac:dyDescent="0.25">
      <c r="A13" s="54" t="s">
        <v>113</v>
      </c>
      <c r="B13" s="102" t="s">
        <v>68</v>
      </c>
      <c r="C13" s="98"/>
      <c r="D13" s="98"/>
      <c r="E13" s="98"/>
      <c r="F13" s="101"/>
    </row>
    <row r="14" spans="1:6" ht="29.45" customHeight="1" x14ac:dyDescent="0.25">
      <c r="A14" s="4">
        <v>1</v>
      </c>
      <c r="B14" s="17" t="s">
        <v>66</v>
      </c>
      <c r="C14" s="98" t="s">
        <v>67</v>
      </c>
      <c r="D14" s="98" t="s">
        <v>12</v>
      </c>
      <c r="E14" s="98"/>
      <c r="F14" s="101">
        <v>45200</v>
      </c>
    </row>
    <row r="15" spans="1:6" ht="18" customHeight="1" x14ac:dyDescent="0.25">
      <c r="A15" s="54" t="s">
        <v>203</v>
      </c>
      <c r="B15" s="182" t="s">
        <v>135</v>
      </c>
      <c r="C15" s="183"/>
      <c r="D15" s="183"/>
      <c r="E15" s="183"/>
      <c r="F15" s="184"/>
    </row>
    <row r="16" spans="1:6" ht="21.6" customHeight="1" x14ac:dyDescent="0.25">
      <c r="A16" s="4">
        <v>1</v>
      </c>
      <c r="B16" s="17" t="s">
        <v>141</v>
      </c>
      <c r="C16" s="98" t="s">
        <v>142</v>
      </c>
      <c r="D16" s="98" t="s">
        <v>12</v>
      </c>
      <c r="E16" s="98"/>
      <c r="F16" s="101">
        <v>45139</v>
      </c>
    </row>
    <row r="17" spans="1:6" ht="20.45" customHeight="1" x14ac:dyDescent="0.25">
      <c r="A17" s="54" t="s">
        <v>130</v>
      </c>
      <c r="B17" s="186" t="s">
        <v>151</v>
      </c>
      <c r="C17" s="187"/>
      <c r="D17" s="187"/>
      <c r="E17" s="187"/>
      <c r="F17" s="188"/>
    </row>
    <row r="18" spans="1:6" ht="31.9" customHeight="1" x14ac:dyDescent="0.25">
      <c r="A18" s="37">
        <v>1</v>
      </c>
      <c r="B18" s="20" t="s">
        <v>152</v>
      </c>
      <c r="C18" s="107" t="s">
        <v>153</v>
      </c>
      <c r="D18" s="107" t="s">
        <v>12</v>
      </c>
      <c r="E18" s="107"/>
      <c r="F18" s="108">
        <v>45078</v>
      </c>
    </row>
    <row r="19" spans="1:6" s="80" customFormat="1" ht="18" customHeight="1" x14ac:dyDescent="0.2">
      <c r="A19" s="79" t="s">
        <v>212</v>
      </c>
      <c r="B19" s="109" t="s">
        <v>277</v>
      </c>
      <c r="C19" s="110"/>
      <c r="D19" s="110"/>
      <c r="E19" s="110"/>
      <c r="F19" s="111"/>
    </row>
    <row r="20" spans="1:6" ht="32.450000000000003" customHeight="1" x14ac:dyDescent="0.25">
      <c r="A20" s="4">
        <v>1</v>
      </c>
      <c r="B20" s="17" t="s">
        <v>276</v>
      </c>
      <c r="C20" s="98" t="s">
        <v>280</v>
      </c>
      <c r="D20" s="98" t="s">
        <v>12</v>
      </c>
      <c r="E20" s="98"/>
      <c r="F20" s="101">
        <v>45261</v>
      </c>
    </row>
    <row r="21" spans="1:6" s="80" customFormat="1" ht="18" customHeight="1" x14ac:dyDescent="0.2">
      <c r="A21" s="54" t="s">
        <v>131</v>
      </c>
      <c r="B21" s="112" t="s">
        <v>291</v>
      </c>
      <c r="C21" s="7"/>
      <c r="D21" s="7"/>
      <c r="E21" s="7"/>
      <c r="F21" s="113"/>
    </row>
    <row r="22" spans="1:6" ht="27.6" customHeight="1" x14ac:dyDescent="0.25">
      <c r="A22" s="4">
        <v>1</v>
      </c>
      <c r="B22" s="17" t="s">
        <v>290</v>
      </c>
      <c r="C22" s="98" t="s">
        <v>295</v>
      </c>
      <c r="D22" s="98" t="s">
        <v>12</v>
      </c>
      <c r="E22" s="98"/>
      <c r="F22" s="101">
        <v>45078</v>
      </c>
    </row>
    <row r="23" spans="1:6" ht="17.45" customHeight="1" x14ac:dyDescent="0.25">
      <c r="A23" s="54" t="s">
        <v>213</v>
      </c>
      <c r="B23" s="185" t="s">
        <v>134</v>
      </c>
      <c r="C23" s="185"/>
      <c r="D23" s="185"/>
      <c r="E23" s="185"/>
      <c r="F23" s="185"/>
    </row>
    <row r="24" spans="1:6" ht="33" customHeight="1" x14ac:dyDescent="0.25">
      <c r="A24" s="4">
        <v>1</v>
      </c>
      <c r="B24" s="17" t="s">
        <v>132</v>
      </c>
      <c r="C24" s="98" t="s">
        <v>133</v>
      </c>
      <c r="D24" s="98" t="s">
        <v>12</v>
      </c>
      <c r="E24" s="98"/>
      <c r="F24" s="101">
        <v>45261</v>
      </c>
    </row>
    <row r="25" spans="1:6" ht="30" customHeight="1" x14ac:dyDescent="0.25">
      <c r="A25" s="54" t="s">
        <v>218</v>
      </c>
      <c r="B25" s="112" t="s">
        <v>259</v>
      </c>
      <c r="C25" s="98"/>
      <c r="D25" s="98"/>
      <c r="E25" s="98"/>
      <c r="F25" s="101"/>
    </row>
    <row r="26" spans="1:6" ht="20.45" customHeight="1" x14ac:dyDescent="0.25">
      <c r="A26" s="4">
        <v>1</v>
      </c>
      <c r="B26" s="17" t="s">
        <v>255</v>
      </c>
      <c r="C26" s="98" t="s">
        <v>256</v>
      </c>
      <c r="D26" s="98" t="s">
        <v>12</v>
      </c>
      <c r="E26" s="98"/>
      <c r="F26" s="101">
        <v>45139</v>
      </c>
    </row>
    <row r="27" spans="1:6" ht="38.25" x14ac:dyDescent="0.25">
      <c r="A27" s="4">
        <v>2</v>
      </c>
      <c r="B27" s="17" t="s">
        <v>257</v>
      </c>
      <c r="C27" s="98" t="s">
        <v>258</v>
      </c>
      <c r="D27" s="98" t="s">
        <v>12</v>
      </c>
      <c r="E27" s="98"/>
      <c r="F27" s="101">
        <v>45200</v>
      </c>
    </row>
    <row r="28" spans="1:6" ht="24.75" customHeight="1" x14ac:dyDescent="0.25">
      <c r="A28" s="54" t="s">
        <v>219</v>
      </c>
      <c r="B28" s="182" t="s">
        <v>114</v>
      </c>
      <c r="C28" s="183"/>
      <c r="D28" s="183"/>
      <c r="E28" s="183"/>
      <c r="F28" s="184"/>
    </row>
    <row r="29" spans="1:6" ht="28.9" customHeight="1" x14ac:dyDescent="0.25">
      <c r="A29" s="4">
        <v>1</v>
      </c>
      <c r="B29" s="17" t="s">
        <v>115</v>
      </c>
      <c r="C29" s="98" t="s">
        <v>116</v>
      </c>
      <c r="D29" s="7"/>
      <c r="E29" s="98" t="s">
        <v>12</v>
      </c>
      <c r="F29" s="114" t="s">
        <v>117</v>
      </c>
    </row>
    <row r="30" spans="1:6" ht="33" customHeight="1" x14ac:dyDescent="0.25">
      <c r="A30" s="4">
        <v>2</v>
      </c>
      <c r="B30" s="17" t="s">
        <v>118</v>
      </c>
      <c r="C30" s="98" t="s">
        <v>119</v>
      </c>
      <c r="D30" s="98" t="s">
        <v>12</v>
      </c>
      <c r="E30" s="98"/>
      <c r="F30" s="114" t="s">
        <v>120</v>
      </c>
    </row>
    <row r="31" spans="1:6" ht="43.9" customHeight="1" x14ac:dyDescent="0.25">
      <c r="A31" s="4">
        <v>3</v>
      </c>
      <c r="B31" s="17" t="s">
        <v>121</v>
      </c>
      <c r="C31" s="98" t="s">
        <v>122</v>
      </c>
      <c r="D31" s="98" t="s">
        <v>12</v>
      </c>
      <c r="E31" s="98"/>
      <c r="F31" s="114" t="s">
        <v>123</v>
      </c>
    </row>
    <row r="32" spans="1:6" ht="37.5" customHeight="1" x14ac:dyDescent="0.25">
      <c r="A32" s="8" t="s">
        <v>17</v>
      </c>
      <c r="B32" s="112" t="s">
        <v>27</v>
      </c>
      <c r="C32" s="7"/>
      <c r="D32" s="7"/>
      <c r="E32" s="7">
        <v>1</v>
      </c>
      <c r="F32" s="7"/>
    </row>
    <row r="33" spans="1:6" ht="22.15" customHeight="1" x14ac:dyDescent="0.25">
      <c r="A33" s="8" t="s">
        <v>10</v>
      </c>
      <c r="B33" s="112" t="s">
        <v>221</v>
      </c>
      <c r="C33" s="7"/>
      <c r="D33" s="7"/>
      <c r="E33" s="7"/>
      <c r="F33" s="7"/>
    </row>
    <row r="34" spans="1:6" ht="46.9" customHeight="1" x14ac:dyDescent="0.25">
      <c r="A34" s="4">
        <v>1</v>
      </c>
      <c r="B34" s="11" t="s">
        <v>225</v>
      </c>
      <c r="C34" s="4" t="s">
        <v>296</v>
      </c>
      <c r="D34" s="4"/>
      <c r="E34" s="4" t="s">
        <v>12</v>
      </c>
      <c r="F34" s="98" t="s">
        <v>226</v>
      </c>
    </row>
    <row r="36" spans="1:6" x14ac:dyDescent="0.25">
      <c r="D36" s="179"/>
      <c r="E36" s="179"/>
      <c r="F36" s="179"/>
    </row>
    <row r="37" spans="1:6" x14ac:dyDescent="0.25">
      <c r="D37" s="180"/>
      <c r="E37" s="180"/>
      <c r="F37" s="180"/>
    </row>
  </sheetData>
  <mergeCells count="9">
    <mergeCell ref="D36:F36"/>
    <mergeCell ref="D37:F37"/>
    <mergeCell ref="A1:F1"/>
    <mergeCell ref="A2:F2"/>
    <mergeCell ref="A3:F3"/>
    <mergeCell ref="B28:F28"/>
    <mergeCell ref="B23:F23"/>
    <mergeCell ref="B15:F15"/>
    <mergeCell ref="B17:F17"/>
  </mergeCells>
  <printOptions horizontalCentered="1"/>
  <pageMargins left="0.70866141732283472" right="0.19685039370078741" top="0.6692913385826772" bottom="0.74803149606299213" header="0.31496062992125984" footer="0.31496062992125984"/>
  <pageSetup paperSize="9" scale="95" orientation="portrait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Biểu 1</vt:lpstr>
      <vt:lpstr>Biểu 2</vt:lpstr>
      <vt:lpstr>'Biểu 1'!Print_Area</vt:lpstr>
      <vt:lpstr>'Biểu 1'!Print_Titles</vt:lpstr>
      <vt:lpstr>'Biểu 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</dc:creator>
  <cp:lastModifiedBy>Admin</cp:lastModifiedBy>
  <cp:lastPrinted>2023-08-31T07:19:01Z</cp:lastPrinted>
  <dcterms:created xsi:type="dcterms:W3CDTF">2021-04-15T08:21:07Z</dcterms:created>
  <dcterms:modified xsi:type="dcterms:W3CDTF">2023-08-31T09:28:40Z</dcterms:modified>
</cp:coreProperties>
</file>