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PHÒNG TIN HOC - CÔNG BÁO\NĂM 2023\ĐANG TẢI CÔNG BAO ĐIÊN TỬ\QUYẾT ĐỊNH\THÁNG 12\QĐ số 552- 31-12-2023\"/>
    </mc:Choice>
  </mc:AlternateContent>
  <xr:revisionPtr revIDLastSave="0" documentId="8_{5B68FF04-48EA-4D2E-93AF-C8C67D683FE4}" xr6:coauthVersionLast="45" xr6:coauthVersionMax="45" xr10:uidLastSave="{00000000-0000-0000-0000-000000000000}"/>
  <bookViews>
    <workbookView xWindow="-120" yWindow="-120" windowWidth="24240" windowHeight="13140" xr2:uid="{00000000-000D-0000-FFFF-FFFF00000000}"/>
  </bookViews>
  <sheets>
    <sheet name="Sheet1" sheetId="1" r:id="rId1"/>
  </sheets>
  <definedNames>
    <definedName name="_xlnm.Print_Area" localSheetId="0">Sheet1!$A$1:$E$43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 l="1"/>
  <c r="E13" i="1"/>
  <c r="E27" i="1"/>
  <c r="E29" i="1"/>
  <c r="E30" i="1"/>
  <c r="E31" i="1"/>
  <c r="E32" i="1"/>
  <c r="E33" i="1"/>
  <c r="E35" i="1"/>
  <c r="E36" i="1"/>
  <c r="E37" i="1"/>
  <c r="E38" i="1"/>
  <c r="E39" i="1"/>
  <c r="E40" i="1"/>
  <c r="E41" i="1"/>
  <c r="D12" i="1"/>
  <c r="D10" i="1" s="1"/>
  <c r="D8" i="1" s="1"/>
  <c r="C12" i="1"/>
  <c r="C10" i="1" l="1"/>
  <c r="C8" i="1" s="1"/>
  <c r="E8" i="1" s="1"/>
  <c r="E12" i="1"/>
  <c r="A30" i="1"/>
  <c r="A31" i="1" s="1"/>
  <c r="A32" i="1" s="1"/>
  <c r="A33" i="1" s="1"/>
  <c r="A34" i="1" s="1"/>
  <c r="A35" i="1" s="1"/>
  <c r="A36" i="1" s="1"/>
  <c r="A37" i="1" s="1"/>
  <c r="A38" i="1" s="1"/>
  <c r="E10" i="1" l="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<sst xmlns="http://schemas.openxmlformats.org/spreadsheetml/2006/main" count="65" uniqueCount="53">
  <si>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</si>
  <si>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</si>
  <si>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</si>
  <si>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</si>
  <si>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</si>
  <si>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</si>
  <si>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</si>
  <si>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</si>
  <si>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</si>
  <si>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</si>
  <si>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</si>
  <si>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</si>
  <si>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</si>
  <si>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</si>
  <si>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</si>
  <si>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</si>
  <si>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</si>
  <si>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</si>
  <si>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</si>
  <si>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</si>
  <si>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</si>
  <si>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</si>
  <si>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</si>
  <si>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</si>
  <si>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</si>
  <si>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</si>
  <si>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</si>
  <si>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</si>
  <si>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</si>
  <si>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</si>
  <si>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</si>
  <si>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</si>
  <si>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</si>
  <si>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</si>
  <si>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</si>
  <si>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</si>
  <si>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</si>
  <si>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</si>
  <si>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</si>
  <si>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</si>
  <si>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</si>
  <si>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</si>
  <si>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</si>
  <si>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</si>
  <si>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</si>
  <si>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</si>
  <si>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</si>
  <si>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 đã được Hội đồng nhân dân phê chuẩn)</t>
  </si>
  <si>
    <t>QUYẾT TOÁN</t>
  </si>
  <si>
    <t>Biểu số 65/CK-NSNN</t>
  </si>
  <si>
    <t>TỔNG CHI NGÂN SÁCH ĐỊA PHƯƠNG</t>
  </si>
  <si>
    <t>UBND TỈNH TUYÊN QUANG</t>
  </si>
  <si>
    <t>QUYẾT TOÁN CHI NGÂN SÁCH CẤP TỈNH THEO TỪNG LĨNH VỰC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</si>
</sst>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
    <numFmt numFmtId="165" formatCode="_(* #,##0_);_(* \(#,##0\);_(* &quot;-&quot;??_);_(@_)"/>
    <numFmt numFmtId="166" formatCode="#,###;\-#,###;&quot;&quot;;_(@_)"/>
    <numFmt numFmtId="167" formatCode="0.0%"/>
  </numFmts>
  <fonts count="18">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cellStyleXfs>
  <cellXfs count="57">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5" fontId="11" fillId="0" borderId="0" xfId="1" applyNumberFormat="1" applyFont="1" applyFill="1"/>
    <xf numFmtId="165" fontId="10" fillId="0" borderId="0" xfId="1" applyNumberFormat="1" applyFont="1" applyFill="1" applyAlignment="1">
      <alignment horizontal="right"/>
    </xf>
    <xf numFmtId="0" fontId="10" fillId="0" borderId="0" xfId="9" applyFont="1" applyFill="1"/>
    <xf numFmtId="165" fontId="8" fillId="0" borderId="0" xfId="1" applyNumberFormat="1" applyFont="1" applyFill="1" applyAlignment="1">
      <alignment horizontal="right"/>
    </xf>
    <xf numFmtId="0" fontId="15" fillId="0" borderId="3" xfId="9" applyFont="1" applyFill="1" applyBorder="1" applyAlignment="1">
      <alignment horizontal="center" vertical="center" wrapText="1"/>
    </xf>
    <xf numFmtId="165" fontId="15" fillId="0" borderId="3" xfId="1" applyNumberFormat="1" applyFont="1" applyFill="1" applyBorder="1" applyAlignment="1">
      <alignment horizontal="center" vertical="center" wrapText="1"/>
    </xf>
    <xf numFmtId="0" fontId="13" fillId="0" borderId="0" xfId="9" applyFont="1" applyFill="1" applyAlignment="1">
      <alignment horizontal="center"/>
    </xf>
    <xf numFmtId="0" fontId="15" fillId="0" borderId="2" xfId="9" applyFont="1" applyFill="1" applyBorder="1" applyAlignment="1">
      <alignment horizontal="center" wrapText="1"/>
    </xf>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0" fontId="3" fillId="0" borderId="1" xfId="0" applyFont="1" applyFill="1" applyBorder="1" applyAlignment="1">
      <alignment horizontal="center"/>
    </xf>
    <xf numFmtId="0" fontId="4" fillId="0" borderId="0" xfId="0" applyFont="1" applyFill="1" applyAlignment="1">
      <alignment horizontal="left"/>
    </xf>
    <xf numFmtId="0" fontId="8" fillId="0" borderId="0" xfId="9" applyFont="1" applyFill="1" applyAlignment="1">
      <alignment horizontal="center"/>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3" fillId="0" borderId="1" xfId="0" applyFont="1" applyFill="1" applyBorder="1" applyAlignment="1"/>
    <xf numFmtId="0" fontId="3" fillId="0" borderId="4" xfId="0" applyFont="1" applyFill="1" applyBorder="1" applyAlignment="1">
      <alignment horizontal="center"/>
    </xf>
    <xf numFmtId="0" fontId="3" fillId="0" borderId="4" xfId="0" applyFont="1" applyFill="1" applyBorder="1" applyAlignment="1"/>
    <xf numFmtId="0" fontId="15" fillId="0" borderId="2" xfId="9" applyFont="1" applyFill="1" applyBorder="1" applyAlignment="1">
      <alignment horizontal="left" wrapText="1"/>
    </xf>
    <xf numFmtId="165" fontId="3" fillId="0" borderId="2" xfId="12" applyNumberFormat="1" applyFont="1" applyFill="1" applyBorder="1" applyAlignment="1">
      <alignment horizontal="center" vertical="top" wrapText="1"/>
    </xf>
    <xf numFmtId="165" fontId="3" fillId="0" borderId="1" xfId="12" applyNumberFormat="1" applyFont="1" applyFill="1" applyBorder="1" applyAlignment="1">
      <alignment horizontal="center" vertical="top" wrapText="1"/>
    </xf>
    <xf numFmtId="165" fontId="8" fillId="0" borderId="1" xfId="12" applyNumberFormat="1" applyFont="1" applyFill="1" applyBorder="1" applyAlignment="1">
      <alignment horizontal="left" vertical="top" wrapText="1"/>
    </xf>
    <xf numFmtId="165" fontId="3" fillId="0" borderId="1" xfId="12" applyNumberFormat="1" applyFont="1" applyFill="1" applyBorder="1" applyAlignment="1">
      <alignment vertical="top" wrapText="1"/>
    </xf>
    <xf numFmtId="165" fontId="7" fillId="0" borderId="1" xfId="12" applyNumberFormat="1" applyFont="1" applyFill="1" applyBorder="1" applyAlignment="1">
      <alignment vertical="center" wrapText="1"/>
    </xf>
    <xf numFmtId="165" fontId="8" fillId="0" borderId="1" xfId="12" applyNumberFormat="1" applyFont="1" applyFill="1" applyBorder="1" applyAlignment="1">
      <alignment vertical="center" wrapText="1"/>
    </xf>
    <xf numFmtId="165" fontId="8" fillId="0" borderId="1" xfId="12" applyNumberFormat="1" applyFont="1" applyFill="1" applyBorder="1" applyAlignment="1">
      <alignment vertical="top" wrapText="1"/>
    </xf>
    <xf numFmtId="167" fontId="8" fillId="0" borderId="1" xfId="12" applyNumberFormat="1" applyFont="1" applyFill="1" applyBorder="1" applyAlignment="1">
      <alignment horizontal="left" vertical="top" wrapText="1"/>
    </xf>
    <xf numFmtId="167" fontId="3" fillId="0" borderId="1" xfId="12" applyNumberFormat="1" applyFont="1" applyFill="1" applyBorder="1" applyAlignment="1">
      <alignment vertical="top" wrapText="1"/>
    </xf>
    <xf numFmtId="167" fontId="7" fillId="0" borderId="1" xfId="12" applyNumberFormat="1" applyFont="1" applyFill="1" applyBorder="1" applyAlignment="1">
      <alignment vertical="center" wrapText="1"/>
    </xf>
    <xf numFmtId="167" fontId="8" fillId="0" borderId="1" xfId="12" applyNumberFormat="1" applyFont="1" applyFill="1" applyBorder="1" applyAlignment="1">
      <alignment vertical="center" wrapText="1"/>
    </xf>
    <xf numFmtId="167" fontId="8" fillId="0" borderId="1" xfId="12" applyNumberFormat="1" applyFont="1" applyFill="1" applyBorder="1" applyAlignment="1">
      <alignment vertical="top" wrapText="1"/>
    </xf>
    <xf numFmtId="167" fontId="4" fillId="0" borderId="1" xfId="12" applyNumberFormat="1" applyFont="1" applyFill="1" applyBorder="1" applyAlignment="1">
      <alignment vertical="center" wrapText="1"/>
    </xf>
    <xf numFmtId="167" fontId="4" fillId="0" borderId="1" xfId="12" applyNumberFormat="1" applyFont="1" applyFill="1" applyBorder="1"/>
    <xf numFmtId="167" fontId="4" fillId="0" borderId="4" xfId="12" applyNumberFormat="1" applyFont="1" applyFill="1" applyBorder="1"/>
    <xf numFmtId="165" fontId="4" fillId="0" borderId="1" xfId="12" applyNumberFormat="1" applyFont="1" applyFill="1" applyBorder="1" applyAlignment="1">
      <alignment vertical="center" wrapText="1"/>
    </xf>
    <xf numFmtId="165" fontId="4" fillId="0" borderId="1" xfId="12" applyNumberFormat="1" applyFont="1" applyFill="1" applyBorder="1"/>
    <xf numFmtId="165" fontId="4" fillId="0" borderId="4" xfId="12" applyNumberFormat="1" applyFont="1" applyFill="1" applyBorder="1"/>
    <xf numFmtId="167" fontId="3" fillId="0" borderId="2" xfId="12" applyNumberFormat="1" applyFont="1" applyFill="1" applyBorder="1" applyAlignment="1">
      <alignment horizontal="right" vertical="top" wrapText="1"/>
    </xf>
    <xf numFmtId="167" fontId="3" fillId="0" borderId="1" xfId="12" applyNumberFormat="1" applyFont="1" applyFill="1" applyBorder="1" applyAlignment="1">
      <alignment horizontal="right" vertical="top" wrapText="1"/>
    </xf>
    <xf numFmtId="0" fontId="3" fillId="0" borderId="0" xfId="9" applyFont="1" applyFill="1" applyAlignment="1">
      <alignment horizontal="center"/>
    </xf>
    <xf numFmtId="0" fontId="8" fillId="0" borderId="0" xfId="9" applyFont="1" applyFill="1" applyAlignment="1">
      <alignment horizontal="center"/>
    </xf>
  </cellXfs>
  <cellStyles count="13">
    <cellStyle name="Comma" xfId="12" builtinId="3"/>
    <cellStyle name="Comma 2" xfId="1" xr:uid="{00000000-0005-0000-0000-000001000000}"/>
    <cellStyle name="Currency 2" xfId="2" xr:uid="{00000000-0005-0000-0000-000002000000}"/>
    <cellStyle name="HAI"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Normal 7" xfId="9" xr:uid="{00000000-0005-0000-0000-00000A000000}"/>
    <cellStyle name="Normal 8" xfId="10" xr:uid="{00000000-0005-0000-0000-00000B000000}"/>
    <cellStyle name="Normal_Chi NSTW NSDP 2002 - PL"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3"/>
  <sheetViews>
    <sheetView tabSelected="1" workbookViewId="0">
      <selection activeCell="C11" sqref="C11"/>
    </sheetView>
  </sheetViews>
  <sheetFormatPr defaultColWidth="11.7109375" defaultRowHeight="16.5"/>
  <cols>
    <col min="1" max="1" width="5.85546875" style="5" customWidth="1"/>
    <col min="2" max="2" width="54.7109375" style="5" customWidth="1"/>
    <col min="3" max="3" width="15.7109375" style="5" customWidth="1"/>
    <col min="4" max="4" width="16" style="5" customWidth="1"/>
    <col min="5" max="5" width="13" style="15" customWidth="1"/>
    <col min="6" max="16384" width="11.7109375" style="5"/>
  </cols>
  <sheetData>
    <row r="1" spans="1:5">
      <c r="A1" s="26" t="s">
        <v>51</v>
      </c>
      <c r="E1" s="16" t="s">
        <v>49</v>
      </c>
    </row>
    <row r="2" spans="1:5">
      <c r="A2" s="6"/>
      <c r="E2" s="7"/>
    </row>
    <row r="3" spans="1:5">
      <c r="A3" s="55" t="s">
        <v>52</v>
      </c>
      <c r="B3" s="55"/>
      <c r="C3" s="55"/>
      <c r="D3" s="55"/>
      <c r="E3" s="55"/>
    </row>
    <row r="4" spans="1:5">
      <c r="A4" s="56" t="s">
        <v>47</v>
      </c>
      <c r="B4" s="56"/>
      <c r="C4" s="56"/>
      <c r="D4" s="56"/>
      <c r="E4" s="56"/>
    </row>
    <row r="5" spans="1:5">
      <c r="A5" s="27"/>
      <c r="B5" s="27"/>
      <c r="C5" s="27"/>
      <c r="D5" s="27"/>
      <c r="E5" s="27"/>
    </row>
    <row r="6" spans="1:5">
      <c r="A6" s="8"/>
      <c r="B6" s="9"/>
      <c r="C6" s="9"/>
      <c r="D6" s="9"/>
      <c r="E6" s="18" t="s">
        <v>0</v>
      </c>
    </row>
    <row r="7" spans="1:5" s="21" customFormat="1" ht="41.25" customHeight="1">
      <c r="A7" s="19" t="s">
        <v>1</v>
      </c>
      <c r="B7" s="19" t="s">
        <v>2</v>
      </c>
      <c r="C7" s="19" t="s">
        <v>26</v>
      </c>
      <c r="D7" s="19" t="s">
        <v>48</v>
      </c>
      <c r="E7" s="20" t="s">
        <v>16</v>
      </c>
    </row>
    <row r="8" spans="1:5" s="17" customFormat="1" ht="18" customHeight="1">
      <c r="A8" s="22"/>
      <c r="B8" s="34" t="s">
        <v>50</v>
      </c>
      <c r="C8" s="35">
        <f>C9+C10+C43</f>
        <v>9745123.5999999996</v>
      </c>
      <c r="D8" s="35">
        <f>D9+D10+D43</f>
        <v>12763517.110470001</v>
      </c>
      <c r="E8" s="53">
        <f>D8/C8</f>
        <v>1.3097337329277179</v>
      </c>
    </row>
    <row r="9" spans="1:5" s="17" customFormat="1" ht="18" customHeight="1">
      <c r="A9" s="23" t="s">
        <v>3</v>
      </c>
      <c r="B9" s="24" t="s">
        <v>27</v>
      </c>
      <c r="C9" s="36">
        <v>3419842</v>
      </c>
      <c r="D9" s="36">
        <v>4468478.7353060003</v>
      </c>
      <c r="E9" s="54">
        <f t="shared" ref="E9:E41" si="0">D9/C9</f>
        <v>1.3066330945423796</v>
      </c>
    </row>
    <row r="10" spans="1:5" s="17" customFormat="1" ht="18" customHeight="1">
      <c r="A10" s="23" t="s">
        <v>4</v>
      </c>
      <c r="B10" s="24" t="s">
        <v>28</v>
      </c>
      <c r="C10" s="36">
        <f>SUM(C12,C27,C39,C40,C41,C42)+3479</f>
        <v>6325281.5999999996</v>
      </c>
      <c r="D10" s="36">
        <f>SUM(D12,D27,D39,D40,D41,D42)</f>
        <v>6021327.0049780002</v>
      </c>
      <c r="E10" s="54">
        <f t="shared" si="0"/>
        <v>0.95194607699015332</v>
      </c>
    </row>
    <row r="11" spans="1:5" s="17" customFormat="1" ht="18" customHeight="1">
      <c r="A11" s="10"/>
      <c r="B11" s="11" t="s">
        <v>21</v>
      </c>
      <c r="C11" s="37"/>
      <c r="D11" s="37"/>
      <c r="E11" s="42"/>
    </row>
    <row r="12" spans="1:5" s="17" customFormat="1" ht="18" customHeight="1">
      <c r="A12" s="10" t="s">
        <v>5</v>
      </c>
      <c r="B12" s="12" t="s">
        <v>17</v>
      </c>
      <c r="C12" s="38">
        <f>SUM(C13,C25,C26)</f>
        <v>3672360</v>
      </c>
      <c r="D12" s="38">
        <f>SUM(D13,D25,D26)</f>
        <v>3901164.3164999997</v>
      </c>
      <c r="E12" s="43">
        <f t="shared" si="0"/>
        <v>1.0623044354311668</v>
      </c>
    </row>
    <row r="13" spans="1:5" s="17" customFormat="1" ht="18" customHeight="1">
      <c r="A13" s="28">
        <v>1</v>
      </c>
      <c r="B13" s="29" t="s">
        <v>18</v>
      </c>
      <c r="C13" s="39">
        <v>3642360</v>
      </c>
      <c r="D13" s="39">
        <v>3887753.0364999999</v>
      </c>
      <c r="E13" s="44">
        <f t="shared" si="0"/>
        <v>1.067371988628252</v>
      </c>
    </row>
    <row r="14" spans="1:5" s="17" customFormat="1" ht="18" customHeight="1">
      <c r="A14" s="28"/>
      <c r="B14" s="30" t="s">
        <v>21</v>
      </c>
      <c r="C14" s="40"/>
      <c r="D14" s="40"/>
      <c r="E14" s="45"/>
    </row>
    <row r="15" spans="1:5" s="17" customFormat="1" ht="18" customHeight="1">
      <c r="A15" s="1" t="s">
        <v>29</v>
      </c>
      <c r="B15" s="2" t="s">
        <v>22</v>
      </c>
      <c r="C15" s="39"/>
      <c r="D15" s="39">
        <v>118247.470279</v>
      </c>
      <c r="E15" s="44"/>
    </row>
    <row r="16" spans="1:5" s="17" customFormat="1" ht="18" customHeight="1">
      <c r="A16" s="1" t="s">
        <v>30</v>
      </c>
      <c r="B16" s="2" t="s">
        <v>23</v>
      </c>
      <c r="C16" s="39"/>
      <c r="D16" s="39">
        <v>4000</v>
      </c>
      <c r="E16" s="44"/>
    </row>
    <row r="17" spans="1:5" s="17" customFormat="1" ht="18" customHeight="1">
      <c r="A17" s="1" t="s">
        <v>31</v>
      </c>
      <c r="B17" s="2" t="s">
        <v>32</v>
      </c>
      <c r="C17" s="39"/>
      <c r="D17" s="39">
        <v>45400.724596</v>
      </c>
      <c r="E17" s="44"/>
    </row>
    <row r="18" spans="1:5" s="17" customFormat="1" ht="18" customHeight="1">
      <c r="A18" s="1" t="s">
        <v>33</v>
      </c>
      <c r="B18" s="2" t="s">
        <v>34</v>
      </c>
      <c r="C18" s="39"/>
      <c r="D18" s="39">
        <v>23719.013168000001</v>
      </c>
      <c r="E18" s="44"/>
    </row>
    <row r="19" spans="1:5" s="17" customFormat="1" ht="18" customHeight="1">
      <c r="A19" s="1" t="s">
        <v>35</v>
      </c>
      <c r="B19" s="2" t="s">
        <v>36</v>
      </c>
      <c r="C19" s="39"/>
      <c r="D19" s="39">
        <v>18456.262999999999</v>
      </c>
      <c r="E19" s="44"/>
    </row>
    <row r="20" spans="1:5" s="17" customFormat="1" ht="18" customHeight="1">
      <c r="A20" s="1" t="s">
        <v>37</v>
      </c>
      <c r="B20" s="2" t="s">
        <v>38</v>
      </c>
      <c r="C20" s="39"/>
      <c r="D20" s="39">
        <v>730.30600000000004</v>
      </c>
      <c r="E20" s="44"/>
    </row>
    <row r="21" spans="1:5" s="17" customFormat="1" ht="18" customHeight="1">
      <c r="A21" s="1" t="s">
        <v>39</v>
      </c>
      <c r="B21" s="2" t="s">
        <v>40</v>
      </c>
      <c r="C21" s="39"/>
      <c r="D21" s="39">
        <v>1134.0962999999999</v>
      </c>
      <c r="E21" s="44"/>
    </row>
    <row r="22" spans="1:5" s="17" customFormat="1" ht="18" customHeight="1">
      <c r="A22" s="1" t="s">
        <v>41</v>
      </c>
      <c r="B22" s="2" t="s">
        <v>42</v>
      </c>
      <c r="C22" s="39"/>
      <c r="D22" s="39">
        <v>3363585.9530799999</v>
      </c>
      <c r="E22" s="44"/>
    </row>
    <row r="23" spans="1:5" s="17" customFormat="1" ht="18" customHeight="1">
      <c r="A23" s="1" t="s">
        <v>43</v>
      </c>
      <c r="B23" s="2" t="s">
        <v>44</v>
      </c>
      <c r="C23" s="39"/>
      <c r="D23" s="39">
        <v>229567.058525</v>
      </c>
      <c r="E23" s="44"/>
    </row>
    <row r="24" spans="1:5" s="17" customFormat="1" ht="18" customHeight="1">
      <c r="A24" s="1" t="s">
        <v>45</v>
      </c>
      <c r="B24" s="2" t="s">
        <v>46</v>
      </c>
      <c r="C24" s="39"/>
      <c r="D24" s="39">
        <v>38908.047140000002</v>
      </c>
      <c r="E24" s="44"/>
    </row>
    <row r="25" spans="1:5" s="17" customFormat="1" ht="63">
      <c r="A25" s="3">
        <v>2</v>
      </c>
      <c r="B25" s="4" t="s">
        <v>19</v>
      </c>
      <c r="C25" s="39"/>
      <c r="D25" s="39">
        <v>5000</v>
      </c>
      <c r="E25" s="44"/>
    </row>
    <row r="26" spans="1:5" s="17" customFormat="1" ht="18" customHeight="1">
      <c r="A26" s="28">
        <v>3</v>
      </c>
      <c r="B26" s="29" t="s">
        <v>20</v>
      </c>
      <c r="C26" s="39">
        <v>30000</v>
      </c>
      <c r="D26" s="39">
        <v>8411.2800000000007</v>
      </c>
      <c r="E26" s="44"/>
    </row>
    <row r="27" spans="1:5" s="17" customFormat="1" ht="18" customHeight="1">
      <c r="A27" s="10" t="s">
        <v>6</v>
      </c>
      <c r="B27" s="12" t="s">
        <v>10</v>
      </c>
      <c r="C27" s="38">
        <v>2548353.6</v>
      </c>
      <c r="D27" s="38">
        <v>2117859.4689580002</v>
      </c>
      <c r="E27" s="43">
        <f t="shared" si="0"/>
        <v>0.8310697027908529</v>
      </c>
    </row>
    <row r="28" spans="1:5" ht="18" customHeight="1">
      <c r="A28" s="13"/>
      <c r="B28" s="14" t="s">
        <v>21</v>
      </c>
      <c r="C28" s="41"/>
      <c r="D28" s="41"/>
      <c r="E28" s="46"/>
    </row>
    <row r="29" spans="1:5" ht="18" customHeight="1">
      <c r="A29" s="13">
        <v>1</v>
      </c>
      <c r="B29" s="2" t="s">
        <v>22</v>
      </c>
      <c r="C29" s="39">
        <v>867196.3</v>
      </c>
      <c r="D29" s="39">
        <v>538570.27780599997</v>
      </c>
      <c r="E29" s="44">
        <f t="shared" si="0"/>
        <v>0.62104771181103968</v>
      </c>
    </row>
    <row r="30" spans="1:5" ht="18" customHeight="1">
      <c r="A30" s="13">
        <f t="shared" ref="A30:A38" si="1">+A29+1</f>
        <v>2</v>
      </c>
      <c r="B30" s="2" t="s">
        <v>23</v>
      </c>
      <c r="C30" s="39">
        <v>15509</v>
      </c>
      <c r="D30" s="39">
        <v>12556.631856999998</v>
      </c>
      <c r="E30" s="44">
        <f t="shared" si="0"/>
        <v>0.80963517035269839</v>
      </c>
    </row>
    <row r="31" spans="1:5" ht="18" customHeight="1">
      <c r="A31" s="13">
        <f t="shared" si="1"/>
        <v>3</v>
      </c>
      <c r="B31" s="2" t="s">
        <v>32</v>
      </c>
      <c r="C31" s="39">
        <v>599427</v>
      </c>
      <c r="D31" s="39">
        <v>558327.21418899996</v>
      </c>
      <c r="E31" s="44">
        <f t="shared" si="0"/>
        <v>0.93143487728947805</v>
      </c>
    </row>
    <row r="32" spans="1:5" ht="18" customHeight="1">
      <c r="A32" s="13">
        <f t="shared" si="1"/>
        <v>4</v>
      </c>
      <c r="B32" s="2" t="s">
        <v>34</v>
      </c>
      <c r="C32" s="39">
        <v>59458</v>
      </c>
      <c r="D32" s="39">
        <v>80885.118608000004</v>
      </c>
      <c r="E32" s="44">
        <f t="shared" si="0"/>
        <v>1.3603740221332705</v>
      </c>
    </row>
    <row r="33" spans="1:5" ht="18" customHeight="1">
      <c r="A33" s="13">
        <f t="shared" si="1"/>
        <v>5</v>
      </c>
      <c r="B33" s="2" t="s">
        <v>36</v>
      </c>
      <c r="C33" s="39">
        <v>44351</v>
      </c>
      <c r="D33" s="39">
        <v>42788.641777999997</v>
      </c>
      <c r="E33" s="44">
        <f t="shared" si="0"/>
        <v>0.96477287497463415</v>
      </c>
    </row>
    <row r="34" spans="1:5" ht="18" customHeight="1">
      <c r="A34" s="13">
        <f t="shared" si="1"/>
        <v>6</v>
      </c>
      <c r="B34" s="2" t="s">
        <v>38</v>
      </c>
      <c r="C34" s="39"/>
      <c r="D34" s="39">
        <v>16811.839637000001</v>
      </c>
      <c r="E34" s="44"/>
    </row>
    <row r="35" spans="1:5" ht="18" customHeight="1">
      <c r="A35" s="13">
        <f t="shared" si="1"/>
        <v>7</v>
      </c>
      <c r="B35" s="2" t="s">
        <v>40</v>
      </c>
      <c r="C35" s="39">
        <v>18498</v>
      </c>
      <c r="D35" s="39">
        <v>740.52610100000004</v>
      </c>
      <c r="E35" s="44">
        <f t="shared" si="0"/>
        <v>4.0032765758460376E-2</v>
      </c>
    </row>
    <row r="36" spans="1:5" ht="18" customHeight="1">
      <c r="A36" s="13">
        <f t="shared" si="1"/>
        <v>8</v>
      </c>
      <c r="B36" s="2" t="s">
        <v>42</v>
      </c>
      <c r="C36" s="39">
        <v>199467</v>
      </c>
      <c r="D36" s="39">
        <v>192017.38796700002</v>
      </c>
      <c r="E36" s="44">
        <f t="shared" si="0"/>
        <v>0.96265240850366229</v>
      </c>
    </row>
    <row r="37" spans="1:5" ht="18" customHeight="1">
      <c r="A37" s="13">
        <f t="shared" si="1"/>
        <v>9</v>
      </c>
      <c r="B37" s="2" t="s">
        <v>44</v>
      </c>
      <c r="C37" s="39">
        <v>496310.3</v>
      </c>
      <c r="D37" s="39">
        <v>501203.76048300002</v>
      </c>
      <c r="E37" s="44">
        <f t="shared" si="0"/>
        <v>1.0098596794847901</v>
      </c>
    </row>
    <row r="38" spans="1:5" ht="18" customHeight="1">
      <c r="A38" s="13">
        <f t="shared" si="1"/>
        <v>10</v>
      </c>
      <c r="B38" s="2" t="s">
        <v>46</v>
      </c>
      <c r="C38" s="39">
        <v>59494</v>
      </c>
      <c r="D38" s="39">
        <v>20405.575065000001</v>
      </c>
      <c r="E38" s="44">
        <f t="shared" si="0"/>
        <v>0.34298542819443978</v>
      </c>
    </row>
    <row r="39" spans="1:5" ht="18" customHeight="1">
      <c r="A39" s="10" t="s">
        <v>7</v>
      </c>
      <c r="B39" s="31" t="s">
        <v>11</v>
      </c>
      <c r="C39" s="50">
        <v>1546</v>
      </c>
      <c r="D39" s="50">
        <v>1103.2195200000001</v>
      </c>
      <c r="E39" s="47">
        <f t="shared" si="0"/>
        <v>0.71359606727037528</v>
      </c>
    </row>
    <row r="40" spans="1:5" ht="18" customHeight="1">
      <c r="A40" s="25" t="s">
        <v>8</v>
      </c>
      <c r="B40" s="31" t="s">
        <v>12</v>
      </c>
      <c r="C40" s="50">
        <v>1200</v>
      </c>
      <c r="D40" s="50">
        <v>1200</v>
      </c>
      <c r="E40" s="47">
        <f t="shared" si="0"/>
        <v>1</v>
      </c>
    </row>
    <row r="41" spans="1:5" ht="18" customHeight="1">
      <c r="A41" s="25" t="s">
        <v>9</v>
      </c>
      <c r="B41" s="31" t="s">
        <v>13</v>
      </c>
      <c r="C41" s="50">
        <v>98343</v>
      </c>
      <c r="D41" s="50"/>
      <c r="E41" s="47">
        <f t="shared" si="0"/>
        <v>0</v>
      </c>
    </row>
    <row r="42" spans="1:5" s="17" customFormat="1" ht="18" customHeight="1">
      <c r="A42" s="25" t="s">
        <v>24</v>
      </c>
      <c r="B42" s="31" t="s">
        <v>14</v>
      </c>
      <c r="C42" s="51"/>
      <c r="D42" s="51"/>
      <c r="E42" s="48"/>
    </row>
    <row r="43" spans="1:5" s="17" customFormat="1" ht="18" customHeight="1">
      <c r="A43" s="32" t="s">
        <v>15</v>
      </c>
      <c r="B43" s="33" t="s">
        <v>25</v>
      </c>
      <c r="C43" s="52"/>
      <c r="D43" s="52">
        <v>2273711.3701860001</v>
      </c>
      <c r="E43" s="49"/>
    </row>
  </sheetData>
  <mergeCells count="2">
    <mergeCell ref="A3:E3"/>
    <mergeCell ref="A4:E4"/>
  </mergeCells>
  <printOptions horizontalCentered="1"/>
  <pageMargins left="0.5" right="0.5" top="0.5" bottom="0.5" header="0.3" footer="0.3"/>
  <pageSetup paperSize="9" scale="8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2.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B814D51-368E-4C3D-9AE0-E7604E6EDA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2024-01-16T03:31:40Z</cp:lastPrinted>
  <dcterms:created xsi:type="dcterms:W3CDTF">2018-08-22T07:49:45Z</dcterms:created>
  <dcterms:modified xsi:type="dcterms:W3CDTF">2024-01-17T03:49:22Z</dcterms:modified>
</cp:coreProperties>
</file>